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330" windowHeight="8655" activeTab="0"/>
  </bookViews>
  <sheets>
    <sheet name="Card" sheetId="1" r:id="rId1"/>
    <sheet name="Info" sheetId="2" r:id="rId2"/>
    <sheet name="Dop" sheetId="3" state="hidden" r:id="rId3"/>
    <sheet name="Feat" sheetId="4" state="hidden" r:id="rId4"/>
  </sheets>
  <definedNames>
    <definedName name="Вкус">'Card'!$A$57</definedName>
    <definedName name="Внеш">'Card'!$A$53</definedName>
    <definedName name="Зав_Подп">'Card'!$K$70</definedName>
    <definedName name="Зав_ФИО">'Card'!$O$70</definedName>
    <definedName name="Запах">'Card'!$A$56</definedName>
    <definedName name="Индекс">'Card'!$Q$59</definedName>
    <definedName name="Индекс_Заг">'Card'!$N$59</definedName>
    <definedName name="Кальк_Под">'Card'!$K$72</definedName>
    <definedName name="Кальк_ФИО">'Card'!$O$72</definedName>
    <definedName name="Конс">'Card'!$A$55</definedName>
    <definedName name="МБ">'Card'!$A$60</definedName>
    <definedName name="Отв_Подп">'Card'!$K$68</definedName>
    <definedName name="Отв_ФИО">'Card'!$O$68</definedName>
    <definedName name="Перечень_Сырья">'Dop'!$B$4</definedName>
    <definedName name="Пищ_Бел">'Card'!$A$67</definedName>
    <definedName name="Пищ_Жел">'Card'!$L$67</definedName>
    <definedName name="Пищ_Жир">'Card'!$C$67</definedName>
    <definedName name="Пищ_Кал">'Card'!$P$67</definedName>
    <definedName name="Пищ_Кал_Алк">'Card'!$BD$64</definedName>
    <definedName name="Пищ_Кальц">'Card'!$H$67</definedName>
    <definedName name="Пищ_Магн">'Card'!$J$67</definedName>
    <definedName name="Пищ_С">'Card'!$N$67</definedName>
    <definedName name="Пищ_Сахар">'Card'!$AZ$64</definedName>
    <definedName name="Пищ_Спирт">'Card'!$AV$64</definedName>
    <definedName name="Пищ_Угл">'Card'!$E$67</definedName>
    <definedName name="ПОП_Дир">'Card'!$S$11</definedName>
    <definedName name="ПОП_Имя">'Card'!$A$6</definedName>
    <definedName name="Расход_Сырья">'Card'!$K$28</definedName>
    <definedName name="Рец_Бел">'Card'!$AG$30</definedName>
    <definedName name="Рец_БелЖ">'Card'!$AM$30</definedName>
    <definedName name="Рец_Брутто">'Card'!$G$30</definedName>
    <definedName name="Рец_Выход">'Card'!$A$36</definedName>
    <definedName name="Рец_Выход_Дробью">'Dop'!$B$3</definedName>
    <definedName name="Рец_Выход_Суммой">'Dop'!$C$3</definedName>
    <definedName name="Рец_г">'Card'!$BF$30</definedName>
    <definedName name="Рец_Диеты">'Card'!$A$21</definedName>
    <definedName name="Рец_Жир">'Card'!$AI$30</definedName>
    <definedName name="Рец_ЖирР">'Card'!$AP$30</definedName>
    <definedName name="Рец_Имя">'Card'!$J$19</definedName>
    <definedName name="Рец_Источник">'Card'!$A$15</definedName>
    <definedName name="Рец_Нетто">'Card'!$I$30</definedName>
    <definedName name="Рец_Номер">'Dop'!$B$2</definedName>
    <definedName name="Рец_Пер1">'Card'!$K$29</definedName>
    <definedName name="Рец_Пер2">'Card'!$N$29</definedName>
    <definedName name="Рец_Пер3">'Card'!$Q$29</definedName>
    <definedName name="Рец_Первая_Строка">'Card'!$A$31</definedName>
    <definedName name="Рец_СВ">'Card'!$AD$30</definedName>
    <definedName name="Рец_см">'Card'!$BC$30</definedName>
    <definedName name="Рец_Сырье">'Card'!$A$28</definedName>
    <definedName name="Рец_Угл">'Card'!$AK$30</definedName>
    <definedName name="СанПиН">'Card'!$H$59</definedName>
    <definedName name="Скрыть_Кол_Алк">'Feat'!$C$9</definedName>
    <definedName name="Скрыть_Кол_Пер">'Feat'!$C$8</definedName>
    <definedName name="Скрыть_Кол_Экс">'Feat'!$C$7</definedName>
    <definedName name="Скрыть_Пищ_Полн">'Feat'!$C$6</definedName>
    <definedName name="Скрыть_Пищ_Сокр">'Feat'!$C$5</definedName>
    <definedName name="Скрыть_ТК">'Feat'!$C$2</definedName>
    <definedName name="Скрыть_ТТК">'Feat'!$C$3</definedName>
    <definedName name="Скрыть_ТТК_алк">'Feat'!$C$4</definedName>
    <definedName name="Технол">'Card'!$A$39</definedName>
    <definedName name="ТК_Заг">'Card'!$J$17</definedName>
    <definedName name="Треб">'Card'!$A$50</definedName>
    <definedName name="ТТК_Заг">'Card'!$J$16</definedName>
    <definedName name="Цвет">'Card'!$A$54</definedName>
    <definedName name="Шаблон_Версия">'Feat'!$C$1</definedName>
  </definedNames>
  <calcPr fullCalcOnLoad="1"/>
</workbook>
</file>

<file path=xl/sharedStrings.xml><?xml version="1.0" encoding="utf-8"?>
<sst xmlns="http://schemas.openxmlformats.org/spreadsheetml/2006/main" count="161" uniqueCount="92">
  <si>
    <t>руководитель предприятия</t>
  </si>
  <si>
    <t>наименование предприятия</t>
  </si>
  <si>
    <t>"Утверждаю"</t>
  </si>
  <si>
    <t>Наименование изделия (блюда)</t>
  </si>
  <si>
    <t>Рецептура</t>
  </si>
  <si>
    <t>3. Рецептура</t>
  </si>
  <si>
    <t>Наименования сырья и пищевых продуктов</t>
  </si>
  <si>
    <t>Масса, г</t>
  </si>
  <si>
    <t>брутто</t>
  </si>
  <si>
    <t>нетто</t>
  </si>
  <si>
    <t>Расход сырья (нетто), на</t>
  </si>
  <si>
    <t>4. Технологический процесс</t>
  </si>
  <si>
    <t>5. Требования к оформлению, реализации и хранению</t>
  </si>
  <si>
    <t>Версия шаблона:</t>
  </si>
  <si>
    <t>2.0</t>
  </si>
  <si>
    <t>6. Показатели качества и безопасности</t>
  </si>
  <si>
    <t>6.1. Органолептические показатели качества</t>
  </si>
  <si>
    <t>6.2. Микробиологические показатели качества</t>
  </si>
  <si>
    <t>Выход</t>
  </si>
  <si>
    <t>Должны соответствовать:</t>
  </si>
  <si>
    <t>СанПиН 2.3.2.1078-01</t>
  </si>
  <si>
    <t>Белки, г</t>
  </si>
  <si>
    <t>Жиры, г</t>
  </si>
  <si>
    <t>Углеводы, г</t>
  </si>
  <si>
    <t>Калорийность, ккал</t>
  </si>
  <si>
    <t>Ответственный за оформление ТТК</t>
  </si>
  <si>
    <t>подпись</t>
  </si>
  <si>
    <t>Ф.И.О.</t>
  </si>
  <si>
    <t>Зав. производством</t>
  </si>
  <si>
    <t>Калькулятор (технолог)</t>
  </si>
  <si>
    <t>Ca, мг</t>
  </si>
  <si>
    <t>Mg, мг</t>
  </si>
  <si>
    <t>Fe, мг</t>
  </si>
  <si>
    <t>С, мг</t>
  </si>
  <si>
    <t>10 порций</t>
  </si>
  <si>
    <t>20 порций</t>
  </si>
  <si>
    <t>30 порций</t>
  </si>
  <si>
    <t>Убрать строки для ТК</t>
  </si>
  <si>
    <t>Информация о пищевой ценности</t>
  </si>
  <si>
    <t xml:space="preserve">Источник рецептуры: </t>
  </si>
  <si>
    <t>Убрать строки для ТТК</t>
  </si>
  <si>
    <t>Скрывать "сокращенную" пищевую ценность</t>
  </si>
  <si>
    <t>Скрывать"расширенную" пищевую ценность</t>
  </si>
  <si>
    <t>Наименование рецептуры</t>
  </si>
  <si>
    <t>Перечень сырья</t>
  </si>
  <si>
    <t>дробью</t>
  </si>
  <si>
    <t>числом</t>
  </si>
  <si>
    <t>Номер рецептуры</t>
  </si>
  <si>
    <t>сухое вещество</t>
  </si>
  <si>
    <t>белки</t>
  </si>
  <si>
    <t>жиры</t>
  </si>
  <si>
    <t>углеводы</t>
  </si>
  <si>
    <t>белки жив.</t>
  </si>
  <si>
    <t>жиры раст.</t>
  </si>
  <si>
    <t xml:space="preserve">Внешний вид - </t>
  </si>
  <si>
    <t xml:space="preserve">Цвет - </t>
  </si>
  <si>
    <t xml:space="preserve">Запах - </t>
  </si>
  <si>
    <t xml:space="preserve">Консистенция - </t>
  </si>
  <si>
    <t xml:space="preserve">Вкус - </t>
  </si>
  <si>
    <t>Наименование рецептуры:</t>
  </si>
  <si>
    <t>Показатели пищевой ценности (порции)</t>
  </si>
  <si>
    <t>Удовлетворение суточной потребности</t>
  </si>
  <si>
    <t>Характеристика значения пищевой ценности</t>
  </si>
  <si>
    <t>белки, г</t>
  </si>
  <si>
    <t>жиры, г</t>
  </si>
  <si>
    <t>углеводы, г</t>
  </si>
  <si>
    <t>калорийность, ккал</t>
  </si>
  <si>
    <t>Приведенные расчеты носят ориентировочный (справочный) характер.</t>
  </si>
  <si>
    <t>Суточная потребность принята по СанПиН 2.3.2.1078-01.</t>
  </si>
  <si>
    <t>Суточная потребность принята для взрослого человека.</t>
  </si>
  <si>
    <t>Скрыть колонки экспликации</t>
  </si>
  <si>
    <t>Скрыть колонки пересчета</t>
  </si>
  <si>
    <t>Запятой не делить! Только один диапазон</t>
  </si>
  <si>
    <t xml:space="preserve">Показано для диет: </t>
  </si>
  <si>
    <t>Технологический процесс</t>
  </si>
  <si>
    <t>62:64</t>
  </si>
  <si>
    <t>65:67</t>
  </si>
  <si>
    <t>9:12,16:16,22:26,37:37,49:61,68:69</t>
  </si>
  <si>
    <t>6:7,15:15,17:17,27:27,38:38,62:62,72:73</t>
  </si>
  <si>
    <t>Норма закладки</t>
  </si>
  <si>
    <t>см3</t>
  </si>
  <si>
    <t>г</t>
  </si>
  <si>
    <t>Спирт</t>
  </si>
  <si>
    <t>Сахар</t>
  </si>
  <si>
    <t>Убрать строки для ТТК (алкоголь)</t>
  </si>
  <si>
    <t>6:7,15:15,17:17,27:27,38:38,62:62,72:73,58:60</t>
  </si>
  <si>
    <t>Наименование коктейля</t>
  </si>
  <si>
    <t>Какие колонки скрывать у ТТК на алк</t>
  </si>
  <si>
    <t>T:BK</t>
  </si>
  <si>
    <t>A:S,AS:BK</t>
  </si>
  <si>
    <t>Химический состав, г</t>
  </si>
  <si>
    <t>A:AL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</si>
</sst>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right"/>
    </xf>
    <xf numFmtId="49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right"/>
    </xf>
    <xf numFmtId="49" fontId="0" fillId="0" borderId="0" xfId="0" applyNumberFormat="1" applyAlignment="1">
      <alignment/>
    </xf>
    <xf numFmtId="0" fontId="46" fillId="0" borderId="0" xfId="0" applyFont="1" applyAlignment="1">
      <alignment/>
    </xf>
    <xf numFmtId="49" fontId="42" fillId="0" borderId="10" xfId="0" applyNumberFormat="1" applyFont="1" applyBorder="1" applyAlignment="1">
      <alignment/>
    </xf>
    <xf numFmtId="0" fontId="42" fillId="0" borderId="1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justify"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/>
    </xf>
    <xf numFmtId="0" fontId="42" fillId="0" borderId="0" xfId="0" applyFont="1" applyAlignment="1">
      <alignment horizontal="left"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64" fontId="46" fillId="0" borderId="19" xfId="0" applyNumberFormat="1" applyFont="1" applyBorder="1" applyAlignment="1">
      <alignment horizontal="center"/>
    </xf>
    <xf numFmtId="164" fontId="46" fillId="0" borderId="20" xfId="0" applyNumberFormat="1" applyFont="1" applyBorder="1" applyAlignment="1">
      <alignment horizontal="center"/>
    </xf>
    <xf numFmtId="1" fontId="46" fillId="0" borderId="20" xfId="0" applyNumberFormat="1" applyFont="1" applyBorder="1" applyAlignment="1">
      <alignment horizontal="center"/>
    </xf>
    <xf numFmtId="1" fontId="46" fillId="0" borderId="19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0" xfId="0" applyFont="1" applyAlignment="1">
      <alignment horizontal="left" vertical="top" wrapText="1"/>
    </xf>
    <xf numFmtId="0" fontId="46" fillId="0" borderId="21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3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46" fillId="0" borderId="20" xfId="0" applyFont="1" applyBorder="1" applyAlignment="1">
      <alignment horizontal="center" vertical="top"/>
    </xf>
    <xf numFmtId="0" fontId="46" fillId="0" borderId="19" xfId="0" applyFont="1" applyBorder="1" applyAlignment="1">
      <alignment horizontal="center" vertical="top"/>
    </xf>
    <xf numFmtId="0" fontId="46" fillId="0" borderId="0" xfId="0" applyFont="1" applyAlignment="1">
      <alignment vertical="top"/>
    </xf>
    <xf numFmtId="0" fontId="47" fillId="0" borderId="19" xfId="0" applyFont="1" applyBorder="1" applyAlignment="1">
      <alignment vertical="top"/>
    </xf>
    <xf numFmtId="0" fontId="47" fillId="0" borderId="23" xfId="0" applyFont="1" applyBorder="1" applyAlignment="1">
      <alignment vertical="top"/>
    </xf>
    <xf numFmtId="0" fontId="42" fillId="0" borderId="0" xfId="0" applyFont="1" applyAlignment="1">
      <alignment horizontal="justify" vertical="top" wrapText="1"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164" fontId="46" fillId="0" borderId="23" xfId="0" applyNumberFormat="1" applyFont="1" applyBorder="1" applyAlignment="1">
      <alignment horizontal="center"/>
    </xf>
    <xf numFmtId="164" fontId="46" fillId="0" borderId="0" xfId="0" applyNumberFormat="1" applyFont="1" applyBorder="1" applyAlignment="1">
      <alignment horizontal="center"/>
    </xf>
    <xf numFmtId="164" fontId="46" fillId="0" borderId="13" xfId="0" applyNumberFormat="1" applyFont="1" applyBorder="1" applyAlignment="1">
      <alignment horizontal="center"/>
    </xf>
    <xf numFmtId="164" fontId="46" fillId="0" borderId="15" xfId="0" applyNumberFormat="1" applyFont="1" applyBorder="1" applyAlignment="1">
      <alignment horizontal="center"/>
    </xf>
    <xf numFmtId="1" fontId="46" fillId="0" borderId="13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 horizontal="center"/>
    </xf>
    <xf numFmtId="0" fontId="46" fillId="0" borderId="2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2" fontId="46" fillId="0" borderId="13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2" fontId="46" fillId="0" borderId="15" xfId="0" applyNumberFormat="1" applyFont="1" applyBorder="1" applyAlignment="1">
      <alignment horizontal="center"/>
    </xf>
    <xf numFmtId="164" fontId="46" fillId="0" borderId="0" xfId="0" applyNumberFormat="1" applyFont="1" applyBorder="1" applyAlignment="1">
      <alignment horizontal="left" vertical="center"/>
    </xf>
    <xf numFmtId="164" fontId="46" fillId="0" borderId="15" xfId="0" applyNumberFormat="1" applyFont="1" applyBorder="1" applyAlignment="1">
      <alignment horizontal="left" vertical="center"/>
    </xf>
    <xf numFmtId="2" fontId="46" fillId="0" borderId="13" xfId="0" applyNumberFormat="1" applyFont="1" applyBorder="1" applyAlignment="1">
      <alignment horizontal="center" vertical="center"/>
    </xf>
    <xf numFmtId="2" fontId="46" fillId="0" borderId="15" xfId="0" applyNumberFormat="1" applyFont="1" applyBorder="1" applyAlignment="1">
      <alignment horizontal="center" vertical="center"/>
    </xf>
    <xf numFmtId="2" fontId="46" fillId="0" borderId="20" xfId="0" applyNumberFormat="1" applyFont="1" applyBorder="1" applyAlignment="1">
      <alignment horizontal="center"/>
    </xf>
    <xf numFmtId="2" fontId="46" fillId="0" borderId="19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2" fontId="46" fillId="0" borderId="24" xfId="0" applyNumberFormat="1" applyFont="1" applyBorder="1" applyAlignment="1">
      <alignment horizontal="center"/>
    </xf>
    <xf numFmtId="2" fontId="46" fillId="0" borderId="14" xfId="0" applyNumberFormat="1" applyFont="1" applyBorder="1" applyAlignment="1">
      <alignment horizontal="center"/>
    </xf>
    <xf numFmtId="164" fontId="46" fillId="0" borderId="13" xfId="0" applyNumberFormat="1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 wrapText="1"/>
    </xf>
    <xf numFmtId="49" fontId="46" fillId="0" borderId="15" xfId="0" applyNumberFormat="1" applyFont="1" applyBorder="1" applyAlignment="1">
      <alignment horizontal="left" vertical="center" wrapText="1"/>
    </xf>
    <xf numFmtId="164" fontId="46" fillId="0" borderId="15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2" fontId="46" fillId="0" borderId="20" xfId="0" applyNumberFormat="1" applyFont="1" applyBorder="1" applyAlignment="1">
      <alignment horizontal="center" vertical="center"/>
    </xf>
    <xf numFmtId="2" fontId="46" fillId="0" borderId="23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164" fontId="46" fillId="0" borderId="20" xfId="0" applyNumberFormat="1" applyFont="1" applyBorder="1" applyAlignment="1">
      <alignment horizontal="center" vertical="center"/>
    </xf>
    <xf numFmtId="164" fontId="46" fillId="0" borderId="19" xfId="0" applyNumberFormat="1" applyFont="1" applyBorder="1" applyAlignment="1">
      <alignment horizontal="center" vertical="center"/>
    </xf>
    <xf numFmtId="164" fontId="46" fillId="0" borderId="23" xfId="0" applyNumberFormat="1" applyFont="1" applyBorder="1" applyAlignment="1">
      <alignment horizontal="center" vertical="center"/>
    </xf>
    <xf numFmtId="2" fontId="46" fillId="0" borderId="23" xfId="0" applyNumberFormat="1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49" fontId="46" fillId="0" borderId="19" xfId="0" applyNumberFormat="1" applyFont="1" applyBorder="1" applyAlignment="1">
      <alignment horizontal="left" vertical="center" wrapText="1"/>
    </xf>
    <xf numFmtId="49" fontId="46" fillId="0" borderId="23" xfId="0" applyNumberFormat="1" applyFont="1" applyBorder="1" applyAlignment="1">
      <alignment horizontal="left" vertical="center" wrapText="1"/>
    </xf>
    <xf numFmtId="164" fontId="47" fillId="0" borderId="19" xfId="0" applyNumberFormat="1" applyFont="1" applyBorder="1" applyAlignment="1">
      <alignment horizontal="left" vertical="center"/>
    </xf>
    <xf numFmtId="49" fontId="47" fillId="0" borderId="19" xfId="0" applyNumberFormat="1" applyFont="1" applyBorder="1" applyAlignment="1">
      <alignment horizontal="left" vertical="center" wrapText="1"/>
    </xf>
    <xf numFmtId="49" fontId="47" fillId="0" borderId="2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K73"/>
  <sheetViews>
    <sheetView tabSelected="1" zoomScalePageLayoutView="0" workbookViewId="0" topLeftCell="A6">
      <selection activeCell="A6" sqref="A6"/>
    </sheetView>
  </sheetViews>
  <sheetFormatPr defaultColWidth="4.7109375" defaultRowHeight="15"/>
  <cols>
    <col min="1" max="38" width="4.7109375" style="2" customWidth="1"/>
    <col min="39" max="44" width="4.7109375" style="29" hidden="1" customWidth="1"/>
    <col min="45" max="16384" width="4.7109375" style="2" customWidth="1"/>
  </cols>
  <sheetData>
    <row r="1" ht="18.75" hidden="1"/>
    <row r="2" ht="18.75" hidden="1"/>
    <row r="3" ht="18.75" hidden="1"/>
    <row r="4" ht="18.75" hidden="1"/>
    <row r="5" ht="18.75" hidden="1"/>
    <row r="6" spans="1:38" ht="18.75">
      <c r="A6" s="42"/>
      <c r="B6" s="1"/>
      <c r="C6" s="1"/>
      <c r="D6" s="1"/>
      <c r="E6" s="1"/>
      <c r="F6" s="1"/>
      <c r="G6" s="1"/>
      <c r="T6" s="43">
        <f>IF(ПОП_Имя="","",ПОП_Имя)</f>
      </c>
      <c r="U6" s="42"/>
      <c r="V6" s="42"/>
      <c r="W6" s="42"/>
      <c r="X6" s="42"/>
      <c r="Y6" s="42"/>
      <c r="Z6" s="42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ht="18" customHeight="1">
      <c r="A7" s="3"/>
      <c r="B7" s="4"/>
      <c r="C7" s="4"/>
      <c r="D7" s="4" t="s">
        <v>1</v>
      </c>
      <c r="T7" s="30"/>
      <c r="U7" s="31"/>
      <c r="V7" s="31"/>
      <c r="W7" s="31" t="s">
        <v>1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20:38" ht="18.75" customHeight="1" hidden="1"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5:63" ht="15.75" customHeight="1">
      <c r="O9" s="5" t="s">
        <v>2</v>
      </c>
      <c r="P9" s="5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32" t="s">
        <v>2</v>
      </c>
      <c r="AI9" s="32"/>
      <c r="AJ9" s="29"/>
      <c r="AK9" s="29"/>
      <c r="AL9" s="29"/>
      <c r="BC9" s="29"/>
      <c r="BD9" s="29"/>
      <c r="BE9" s="29"/>
      <c r="BF9" s="29"/>
      <c r="BG9" s="32" t="s">
        <v>2</v>
      </c>
      <c r="BH9" s="32"/>
      <c r="BI9" s="29"/>
      <c r="BJ9" s="29"/>
      <c r="BK9" s="29"/>
    </row>
    <row r="10" spans="16:63" ht="16.5" customHeight="1">
      <c r="P10" s="5"/>
      <c r="S10" s="11" t="str">
        <f>"Руководитель "&amp;ПОП_Имя</f>
        <v>Руководитель 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2"/>
      <c r="AJ10" s="29"/>
      <c r="AK10" s="29"/>
      <c r="AL10" s="38" t="str">
        <f>"Руководитель "&amp;ПОП_Имя</f>
        <v>Руководитель </v>
      </c>
      <c r="BC10" s="29"/>
      <c r="BD10" s="29"/>
      <c r="BE10" s="29"/>
      <c r="BF10" s="29"/>
      <c r="BG10" s="29"/>
      <c r="BH10" s="32"/>
      <c r="BI10" s="29"/>
      <c r="BJ10" s="29"/>
      <c r="BK10" s="38" t="str">
        <f>"Руководитель "&amp;ПОП_Имя</f>
        <v>Руководитель </v>
      </c>
    </row>
    <row r="11" spans="11:63" ht="17.25" customHeight="1">
      <c r="K11" s="1"/>
      <c r="L11" s="1"/>
      <c r="M11" s="1"/>
      <c r="N11" s="1"/>
      <c r="O11" s="1"/>
      <c r="P11" s="1"/>
      <c r="Q11" s="1"/>
      <c r="R11" s="1"/>
      <c r="S11" s="12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8"/>
      <c r="AE11" s="28"/>
      <c r="AF11" s="28"/>
      <c r="AG11" s="28"/>
      <c r="AH11" s="28"/>
      <c r="AI11" s="28"/>
      <c r="AJ11" s="28"/>
      <c r="AK11" s="28"/>
      <c r="AL11" s="39"/>
      <c r="BC11" s="28"/>
      <c r="BD11" s="28"/>
      <c r="BE11" s="28"/>
      <c r="BF11" s="28"/>
      <c r="BG11" s="28"/>
      <c r="BH11" s="28"/>
      <c r="BI11" s="28"/>
      <c r="BJ11" s="28"/>
      <c r="BK11" s="39"/>
    </row>
    <row r="12" spans="14:63" ht="16.5" customHeight="1">
      <c r="N12" s="6"/>
      <c r="O12" s="4" t="s">
        <v>0</v>
      </c>
      <c r="P12" s="4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3"/>
      <c r="AH12" s="31" t="s">
        <v>0</v>
      </c>
      <c r="AI12" s="31"/>
      <c r="AJ12" s="29"/>
      <c r="AK12" s="29"/>
      <c r="AL12" s="29"/>
      <c r="BC12" s="29"/>
      <c r="BD12" s="29"/>
      <c r="BE12" s="29"/>
      <c r="BF12" s="33"/>
      <c r="BG12" s="31" t="s">
        <v>0</v>
      </c>
      <c r="BH12" s="31"/>
      <c r="BI12" s="29"/>
      <c r="BJ12" s="29"/>
      <c r="BK12" s="29"/>
    </row>
    <row r="13" spans="20:38" ht="18.75" customHeight="1" hidden="1"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ht="18.75" customHeight="1" hidden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  <c r="T14" s="29">
        <v>1</v>
      </c>
      <c r="U14" s="29">
        <v>2</v>
      </c>
      <c r="V14" s="29">
        <v>3</v>
      </c>
      <c r="W14" s="29">
        <v>4</v>
      </c>
      <c r="X14" s="29">
        <v>5</v>
      </c>
      <c r="Y14" s="29">
        <v>6</v>
      </c>
      <c r="Z14" s="29">
        <v>7</v>
      </c>
      <c r="AA14" s="29">
        <v>8</v>
      </c>
      <c r="AB14" s="29">
        <v>9</v>
      </c>
      <c r="AC14" s="29">
        <v>10</v>
      </c>
      <c r="AD14" s="29">
        <v>11</v>
      </c>
      <c r="AE14" s="29">
        <v>12</v>
      </c>
      <c r="AF14" s="29">
        <v>13</v>
      </c>
      <c r="AG14" s="29">
        <v>14</v>
      </c>
      <c r="AH14" s="29">
        <v>15</v>
      </c>
      <c r="AI14" s="29">
        <v>16</v>
      </c>
      <c r="AJ14" s="29">
        <v>17</v>
      </c>
      <c r="AK14" s="29">
        <v>18</v>
      </c>
      <c r="AL14" s="29">
        <v>19</v>
      </c>
    </row>
    <row r="15" spans="1:38" ht="38.25" customHeight="1">
      <c r="A15" s="59" t="s">
        <v>39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 t="str">
        <f>IF(Рец_Источник="","",Рец_Источник)</f>
        <v>Источник рецептуры: </v>
      </c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</row>
    <row r="16" spans="1:63" ht="18.75">
      <c r="A16" s="7"/>
      <c r="J16" s="8" t="str">
        <f>"ТЕХНИКО-ТЕХНОЛОГИЧЕСКАЯ КАРТА №"&amp;Рец_Номер</f>
        <v>ТЕХНИКО-ТЕХНОЛОГИЧЕСКАЯ КАРТА №</v>
      </c>
      <c r="T16" s="34"/>
      <c r="U16" s="29"/>
      <c r="V16" s="29"/>
      <c r="W16" s="29"/>
      <c r="X16" s="29"/>
      <c r="Y16" s="29"/>
      <c r="Z16" s="29"/>
      <c r="AA16" s="29"/>
      <c r="AB16" s="29"/>
      <c r="AC16" s="35" t="str">
        <f>"ТЕХНИКО-ТЕХНОЛОГИЧЕСКАЯ КАРТА №"&amp;Рец_Номер</f>
        <v>ТЕХНИКО-ТЕХНОЛОГИЧЕСКАЯ КАРТА №</v>
      </c>
      <c r="AD16" s="29"/>
      <c r="AE16" s="29"/>
      <c r="AF16" s="29"/>
      <c r="AG16" s="29"/>
      <c r="AH16" s="29"/>
      <c r="AI16" s="29"/>
      <c r="AJ16" s="29"/>
      <c r="AK16" s="29"/>
      <c r="AL16" s="29"/>
      <c r="AS16" s="34"/>
      <c r="AT16" s="29"/>
      <c r="AU16" s="29"/>
      <c r="AV16" s="29"/>
      <c r="AW16" s="29"/>
      <c r="AX16" s="29"/>
      <c r="AY16" s="29"/>
      <c r="AZ16" s="29"/>
      <c r="BA16" s="29"/>
      <c r="BB16" s="35" t="str">
        <f>"ТЕХНИКО-ТЕХНОЛОГИЧЕСКАЯ КАРТА №"&amp;Рец_Номер</f>
        <v>ТЕХНИКО-ТЕХНОЛОГИЧЕСКАЯ КАРТА №</v>
      </c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38" ht="18.75">
      <c r="A17" s="7"/>
      <c r="J17" s="8" t="str">
        <f>"ТЕХНОЛОГИЧЕСКАЯ КАРТА №"&amp;Рец_Номер</f>
        <v>ТЕХНОЛОГИЧЕСКАЯ КАРТА №</v>
      </c>
      <c r="T17" s="34"/>
      <c r="U17" s="29"/>
      <c r="V17" s="29"/>
      <c r="W17" s="29"/>
      <c r="X17" s="29"/>
      <c r="Y17" s="29"/>
      <c r="Z17" s="29"/>
      <c r="AA17" s="29"/>
      <c r="AB17" s="29"/>
      <c r="AC17" s="35" t="str">
        <f>"ТЕХНОЛОГИЧЕСКАЯ КАРТА №"&amp;Рец_Номер</f>
        <v>ТЕХНОЛОГИЧЕСКАЯ КАРТА №</v>
      </c>
      <c r="AD17" s="29"/>
      <c r="AE17" s="29"/>
      <c r="AF17" s="29"/>
      <c r="AG17" s="29"/>
      <c r="AH17" s="29"/>
      <c r="AI17" s="29"/>
      <c r="AJ17" s="29"/>
      <c r="AK17" s="29"/>
      <c r="AL17" s="29"/>
    </row>
    <row r="18" spans="20:38" ht="0.75" customHeight="1"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63" ht="18.75">
      <c r="A19" s="1"/>
      <c r="B19" s="1"/>
      <c r="C19" s="1"/>
      <c r="D19" s="1"/>
      <c r="E19" s="1"/>
      <c r="F19" s="1"/>
      <c r="G19" s="1"/>
      <c r="H19" s="1"/>
      <c r="I19" s="1"/>
      <c r="J19" s="9" t="s">
        <v>4</v>
      </c>
      <c r="K19" s="1"/>
      <c r="L19" s="1"/>
      <c r="M19" s="1"/>
      <c r="N19" s="1"/>
      <c r="O19" s="1"/>
      <c r="P19" s="1"/>
      <c r="Q19" s="1"/>
      <c r="R19" s="1"/>
      <c r="S19" s="1"/>
      <c r="T19" s="28"/>
      <c r="U19" s="28"/>
      <c r="V19" s="28"/>
      <c r="W19" s="28"/>
      <c r="X19" s="28"/>
      <c r="Y19" s="28"/>
      <c r="Z19" s="28"/>
      <c r="AA19" s="28"/>
      <c r="AB19" s="28"/>
      <c r="AC19" s="36" t="str">
        <f>IF(Рец_Имя="","",Рец_Имя)</f>
        <v>Рецептура</v>
      </c>
      <c r="AD19" s="28"/>
      <c r="AE19" s="28"/>
      <c r="AF19" s="28"/>
      <c r="AG19" s="28"/>
      <c r="AH19" s="28"/>
      <c r="AI19" s="28"/>
      <c r="AJ19" s="28"/>
      <c r="AK19" s="28"/>
      <c r="AL19" s="28"/>
      <c r="AS19" s="28"/>
      <c r="AT19" s="28"/>
      <c r="AU19" s="28"/>
      <c r="AV19" s="28"/>
      <c r="AW19" s="28"/>
      <c r="AX19" s="28"/>
      <c r="AY19" s="28"/>
      <c r="AZ19" s="28"/>
      <c r="BA19" s="28"/>
      <c r="BB19" s="36" t="str">
        <f>IF(Рец_Имя="","",Рец_Имя)</f>
        <v>Рецептура</v>
      </c>
      <c r="BC19" s="28"/>
      <c r="BD19" s="28"/>
      <c r="BE19" s="28"/>
      <c r="BF19" s="28"/>
      <c r="BG19" s="28"/>
      <c r="BH19" s="28"/>
      <c r="BI19" s="28"/>
      <c r="BJ19" s="28"/>
      <c r="BK19" s="28"/>
    </row>
    <row r="20" spans="10:63" ht="19.5" customHeight="1">
      <c r="J20" s="4" t="s">
        <v>3</v>
      </c>
      <c r="T20" s="29"/>
      <c r="U20" s="29"/>
      <c r="V20" s="29"/>
      <c r="W20" s="29"/>
      <c r="X20" s="29"/>
      <c r="Y20" s="29"/>
      <c r="Z20" s="29"/>
      <c r="AA20" s="29"/>
      <c r="AB20" s="29"/>
      <c r="AC20" s="31" t="s">
        <v>3</v>
      </c>
      <c r="AD20" s="29"/>
      <c r="AE20" s="29"/>
      <c r="AF20" s="29"/>
      <c r="AG20" s="29"/>
      <c r="AH20" s="29"/>
      <c r="AI20" s="29"/>
      <c r="AJ20" s="29"/>
      <c r="AK20" s="29"/>
      <c r="AL20" s="29"/>
      <c r="AS20" s="29"/>
      <c r="AT20" s="29"/>
      <c r="AU20" s="29"/>
      <c r="AV20" s="29"/>
      <c r="AW20" s="29"/>
      <c r="AX20" s="29"/>
      <c r="AY20" s="29"/>
      <c r="AZ20" s="29"/>
      <c r="BA20" s="29"/>
      <c r="BB20" s="31" t="s">
        <v>86</v>
      </c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29" s="29" customFormat="1" ht="19.5" customHeight="1">
      <c r="A21" s="29" t="s">
        <v>73</v>
      </c>
      <c r="J21" s="31"/>
      <c r="T21" s="29" t="str">
        <f>A21</f>
        <v>Показано для диет: </v>
      </c>
      <c r="AC21" s="31"/>
    </row>
    <row r="22" spans="1:63" ht="57" customHeight="1">
      <c r="A22" s="59" t="str">
        <f>"1. Область применения. Настоящая технико-технологическая карта распространяется на "&amp;J19&amp;", вырабатываемое (ые, ый) "&amp;ПОП_Имя&amp;" и в его филиалах."</f>
        <v>1. Область применения. Настоящая технико-технологическая карта распространяется на Рецептура, вырабатываемое (ые, ый)  и в его филиалах.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 t="str">
        <f>"1. Область применения. Настоящая технико-технологическая карта распространяется на "&amp;AC19&amp;", вырабатываемое (ые, ый) "&amp;ПОП_Имя&amp;" и в его филиалах."</f>
        <v>1. Область применения. Настоящая технико-технологическая карта распространяется на Рецептура, вырабатываемое (ые, ый)  и в его филиалах.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S22" s="71" t="str">
        <f>"1. Область применения. Настоящая технико-технологическая карта распространяется на "&amp;BB19&amp;", вырабатываемое (ые, ый) "&amp;ПОП_Имя&amp;" и в его филиалах."</f>
        <v>1. Область применения. Настоящая технико-технологическая карта распространяется на Рецептура, вырабатываемое (ые, ый)  и в его филиалах.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</row>
    <row r="23" spans="20:63" ht="18.75" customHeight="1" hidden="1"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</row>
    <row r="24" spans="1:63" ht="117.75" customHeight="1">
      <c r="A24" s="59" t="str">
        <f>"2. Требования к сырью. Продовольственное сырье, пищевые продукты и полуфабрикаты, используемые для изготовления данного изделия (блюда),"&amp;" должны соответствовать требованиям нормативных и технических документов (ГОСТ, ГОСТ Р, ТУ) и иметь сопроводительные документы, подтверждающие их качество и безопасность"&amp;" в соответствии с нормативными правовыми актами Российской Федерации."</f>
        <v>2. Требования к сырью. Продовольственное сырье, пищевые продукты и полуфабрикаты, используемые для изготовления данного изделия (блюда), должны соответствовать требованиям нормативных и технических документов (ГОСТ, ГОСТ Р, ТУ) и иметь сопроводительные документы, подтверждающие их качество и безопасность в соответствии с нормативными правовыми актами Российской Федерации.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 t="str">
        <f>"2. Требования к сырью. Продовольственное сырье, пищевые продукты и полуфабрикаты, используемые для изготовления данного изделия (блюда),"&amp;" должны соответствовать требованиям нормативных и технических документов (ГОСТ, ГОСТ Р, ТУ) и иметь сопроводительные документы, подтверждающие их качество и безопасность"&amp;" в соответствии с нормативными правовыми актами Российской Федерации."</f>
        <v>2. Требования к сырью. Продовольственное сырье, пищевые продукты и полуфабрикаты, используемые для изготовления данного изделия (блюда), должны соответствовать требованиям нормативных и технических документов (ГОСТ, ГОСТ Р, ТУ) и иметь сопроводительные документы, подтверждающие их качество и безопасность в соответствии с нормативными правовыми актами Российской Федерации.</v>
      </c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S24" s="71" t="str">
        <f>"2. Требования к сырью. Продовольственное сырье, пищевые продукты и полуфабрикаты, используемые для изготовления данного коктейля,"&amp;" должны соответствовать требованиям нормативных и технических документов (ГОСТ, ГОСТ Р, ТУ) и иметь сопроводительные документы, подтверждающие их качество и безопасность"&amp;" в соответствии с нормативными правовыми актами Российской Федерации."</f>
        <v>2. Требования к сырью. Продовольственное сырье, пищевые продукты и полуфабрикаты, используемые для изготовления данного коктейля, должны соответствовать требованиям нормативных и технических документов (ГОСТ, ГОСТ Р, ТУ) и иметь сопроводительные документы, подтверждающие их качество и безопасность в соответствии с нормативными правовыми актами Российской Федерации.</v>
      </c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</row>
    <row r="25" spans="20:63" ht="18.75" customHeight="1" hidden="1"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</row>
    <row r="26" spans="1:63" ht="18.75">
      <c r="A26" s="2" t="s">
        <v>5</v>
      </c>
      <c r="T26" s="29" t="s">
        <v>5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S26" s="29" t="s">
        <v>5</v>
      </c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</row>
    <row r="27" spans="1:38" ht="18.75">
      <c r="A27" s="2" t="s">
        <v>4</v>
      </c>
      <c r="T27" s="29" t="s">
        <v>4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63" s="14" customFormat="1" ht="15.75" customHeight="1">
      <c r="A28" s="86" t="s">
        <v>6</v>
      </c>
      <c r="B28" s="108"/>
      <c r="C28" s="108"/>
      <c r="D28" s="108"/>
      <c r="E28" s="108"/>
      <c r="F28" s="108"/>
      <c r="G28" s="109" t="s">
        <v>7</v>
      </c>
      <c r="H28" s="109"/>
      <c r="I28" s="109"/>
      <c r="J28" s="109"/>
      <c r="K28" s="109" t="s">
        <v>10</v>
      </c>
      <c r="L28" s="109"/>
      <c r="M28" s="109"/>
      <c r="N28" s="109"/>
      <c r="O28" s="109"/>
      <c r="P28" s="109"/>
      <c r="Q28" s="109"/>
      <c r="R28" s="109"/>
      <c r="S28" s="75"/>
      <c r="T28" s="86" t="s">
        <v>6</v>
      </c>
      <c r="U28" s="108"/>
      <c r="V28" s="108"/>
      <c r="W28" s="108"/>
      <c r="X28" s="108"/>
      <c r="Y28" s="108"/>
      <c r="Z28" s="109" t="s">
        <v>7</v>
      </c>
      <c r="AA28" s="109"/>
      <c r="AB28" s="109"/>
      <c r="AC28" s="109"/>
      <c r="AD28" s="62" t="s">
        <v>90</v>
      </c>
      <c r="AE28" s="62"/>
      <c r="AF28" s="62"/>
      <c r="AG28" s="62"/>
      <c r="AH28" s="62"/>
      <c r="AI28" s="62"/>
      <c r="AJ28" s="62"/>
      <c r="AK28" s="62"/>
      <c r="AL28" s="62"/>
      <c r="AP28" s="41"/>
      <c r="AQ28" s="41"/>
      <c r="AR28" s="41"/>
      <c r="AV28" s="72" t="s">
        <v>6</v>
      </c>
      <c r="AW28" s="72"/>
      <c r="AX28" s="72"/>
      <c r="AY28" s="72"/>
      <c r="AZ28" s="72"/>
      <c r="BA28" s="72"/>
      <c r="BB28" s="72"/>
      <c r="BC28" s="63" t="s">
        <v>79</v>
      </c>
      <c r="BD28" s="60"/>
      <c r="BE28" s="60"/>
      <c r="BF28" s="60"/>
      <c r="BG28" s="60"/>
      <c r="BH28" s="60"/>
      <c r="BI28" s="41"/>
      <c r="BJ28" s="41"/>
      <c r="BK28" s="41"/>
    </row>
    <row r="29" spans="1:60" s="14" customFormat="1" ht="8.25" customHeight="1" hidden="1">
      <c r="A29" s="86"/>
      <c r="B29" s="108"/>
      <c r="C29" s="108"/>
      <c r="D29" s="108"/>
      <c r="E29" s="108"/>
      <c r="F29" s="108"/>
      <c r="G29" s="109"/>
      <c r="H29" s="109"/>
      <c r="I29" s="109"/>
      <c r="J29" s="109"/>
      <c r="K29" s="112" t="s">
        <v>34</v>
      </c>
      <c r="L29" s="113"/>
      <c r="M29" s="116"/>
      <c r="N29" s="112" t="s">
        <v>35</v>
      </c>
      <c r="O29" s="113"/>
      <c r="P29" s="116"/>
      <c r="Q29" s="112" t="s">
        <v>36</v>
      </c>
      <c r="R29" s="113"/>
      <c r="S29" s="113"/>
      <c r="T29" s="86"/>
      <c r="U29" s="108"/>
      <c r="V29" s="108"/>
      <c r="W29" s="108"/>
      <c r="X29" s="108"/>
      <c r="Y29" s="108"/>
      <c r="Z29" s="109"/>
      <c r="AA29" s="109"/>
      <c r="AB29" s="109"/>
      <c r="AC29" s="109"/>
      <c r="AD29" s="15"/>
      <c r="AM29" s="41"/>
      <c r="AN29" s="41"/>
      <c r="AO29" s="41"/>
      <c r="AP29" s="41"/>
      <c r="AQ29" s="41"/>
      <c r="AR29" s="41"/>
      <c r="AV29" s="73"/>
      <c r="AW29" s="73"/>
      <c r="AX29" s="73"/>
      <c r="AY29" s="73"/>
      <c r="AZ29" s="73"/>
      <c r="BA29" s="73"/>
      <c r="BB29" s="73"/>
      <c r="BC29" s="47"/>
      <c r="BD29" s="15"/>
      <c r="BE29" s="15"/>
      <c r="BF29" s="15"/>
      <c r="BG29" s="15"/>
      <c r="BH29" s="15"/>
    </row>
    <row r="30" spans="1:63" s="14" customFormat="1" ht="15.75">
      <c r="A30" s="86"/>
      <c r="B30" s="108"/>
      <c r="C30" s="108"/>
      <c r="D30" s="108"/>
      <c r="E30" s="108"/>
      <c r="F30" s="108"/>
      <c r="G30" s="109" t="s">
        <v>8</v>
      </c>
      <c r="H30" s="75"/>
      <c r="I30" s="109" t="s">
        <v>9</v>
      </c>
      <c r="J30" s="109"/>
      <c r="K30" s="114"/>
      <c r="L30" s="115"/>
      <c r="M30" s="117"/>
      <c r="N30" s="114"/>
      <c r="O30" s="115"/>
      <c r="P30" s="117"/>
      <c r="Q30" s="114"/>
      <c r="R30" s="115"/>
      <c r="S30" s="115"/>
      <c r="T30" s="86"/>
      <c r="U30" s="108"/>
      <c r="V30" s="108"/>
      <c r="W30" s="108"/>
      <c r="X30" s="108"/>
      <c r="Y30" s="108"/>
      <c r="Z30" s="109" t="s">
        <v>8</v>
      </c>
      <c r="AA30" s="75"/>
      <c r="AB30" s="109" t="s">
        <v>9</v>
      </c>
      <c r="AC30" s="75"/>
      <c r="AD30" s="61" t="s">
        <v>48</v>
      </c>
      <c r="AE30" s="62"/>
      <c r="AF30" s="122"/>
      <c r="AG30" s="63" t="s">
        <v>49</v>
      </c>
      <c r="AH30" s="60"/>
      <c r="AI30" s="100" t="s">
        <v>50</v>
      </c>
      <c r="AJ30" s="100"/>
      <c r="AK30" s="100" t="s">
        <v>51</v>
      </c>
      <c r="AL30" s="63"/>
      <c r="AM30" s="100" t="s">
        <v>52</v>
      </c>
      <c r="AN30" s="100"/>
      <c r="AO30" s="100"/>
      <c r="AP30" s="100" t="s">
        <v>53</v>
      </c>
      <c r="AQ30" s="100"/>
      <c r="AR30" s="100"/>
      <c r="AV30" s="74"/>
      <c r="AW30" s="74"/>
      <c r="AX30" s="74"/>
      <c r="AY30" s="74"/>
      <c r="AZ30" s="74"/>
      <c r="BA30" s="74"/>
      <c r="BB30" s="74"/>
      <c r="BC30" s="63" t="s">
        <v>80</v>
      </c>
      <c r="BD30" s="60"/>
      <c r="BE30" s="60"/>
      <c r="BF30" s="63" t="s">
        <v>81</v>
      </c>
      <c r="BG30" s="60"/>
      <c r="BH30" s="60"/>
      <c r="BI30" s="41"/>
      <c r="BJ30" s="41"/>
      <c r="BK30" s="41"/>
    </row>
    <row r="31" spans="1:60" s="14" customFormat="1" ht="15.75">
      <c r="A31" s="123"/>
      <c r="B31" s="123"/>
      <c r="C31" s="123"/>
      <c r="D31" s="123"/>
      <c r="E31" s="123"/>
      <c r="F31" s="124"/>
      <c r="G31" s="110"/>
      <c r="H31" s="111"/>
      <c r="I31" s="110"/>
      <c r="J31" s="111"/>
      <c r="K31" s="118"/>
      <c r="L31" s="119"/>
      <c r="M31" s="120"/>
      <c r="N31" s="118"/>
      <c r="O31" s="119"/>
      <c r="P31" s="120"/>
      <c r="Q31" s="118"/>
      <c r="R31" s="119"/>
      <c r="S31" s="119"/>
      <c r="T31" s="94">
        <f aca="true" t="shared" si="0" ref="T31:T36">IF(A31&lt;&gt;"",A31,"")</f>
      </c>
      <c r="U31" s="94"/>
      <c r="V31" s="94"/>
      <c r="W31" s="94"/>
      <c r="X31" s="94"/>
      <c r="Y31" s="95"/>
      <c r="Z31" s="110">
        <f aca="true" t="shared" si="1" ref="Z31:Z36">IF(G31&lt;&gt;"",G31,"")</f>
      </c>
      <c r="AA31" s="111"/>
      <c r="AB31" s="110">
        <f aca="true" t="shared" si="2" ref="AB31:AB36">IF(I31&lt;&gt;"",I31,"")</f>
      </c>
      <c r="AC31" s="111"/>
      <c r="AD31" s="98"/>
      <c r="AE31" s="99"/>
      <c r="AF31" s="121"/>
      <c r="AG31" s="98"/>
      <c r="AH31" s="99"/>
      <c r="AI31" s="101"/>
      <c r="AJ31" s="101"/>
      <c r="AK31" s="101"/>
      <c r="AL31" s="98"/>
      <c r="AM31" s="101"/>
      <c r="AN31" s="101"/>
      <c r="AO31" s="101"/>
      <c r="AP31" s="101"/>
      <c r="AQ31" s="101"/>
      <c r="AR31" s="101"/>
      <c r="AV31" s="68">
        <f aca="true" t="shared" si="3" ref="AV31:AV36">IF(A31&lt;&gt;"",A31,"")</f>
      </c>
      <c r="AW31" s="68"/>
      <c r="AX31" s="68"/>
      <c r="AY31" s="68"/>
      <c r="AZ31" s="68"/>
      <c r="BA31" s="68"/>
      <c r="BB31" s="68"/>
      <c r="BC31" s="64"/>
      <c r="BD31" s="65"/>
      <c r="BE31" s="65"/>
      <c r="BF31" s="64"/>
      <c r="BG31" s="65"/>
      <c r="BH31" s="65"/>
    </row>
    <row r="32" spans="1:60" s="14" customFormat="1" ht="15.75">
      <c r="A32" s="105"/>
      <c r="B32" s="105"/>
      <c r="C32" s="105"/>
      <c r="D32" s="105"/>
      <c r="E32" s="105"/>
      <c r="F32" s="106"/>
      <c r="G32" s="96"/>
      <c r="H32" s="97"/>
      <c r="I32" s="96"/>
      <c r="J32" s="97"/>
      <c r="K32" s="103"/>
      <c r="L32" s="104"/>
      <c r="M32" s="107"/>
      <c r="N32" s="103"/>
      <c r="O32" s="104"/>
      <c r="P32" s="107"/>
      <c r="Q32" s="103"/>
      <c r="R32" s="104"/>
      <c r="S32" s="104"/>
      <c r="T32" s="94">
        <f t="shared" si="0"/>
      </c>
      <c r="U32" s="94"/>
      <c r="V32" s="94"/>
      <c r="W32" s="94"/>
      <c r="X32" s="94"/>
      <c r="Y32" s="95"/>
      <c r="Z32" s="96">
        <f t="shared" si="1"/>
      </c>
      <c r="AA32" s="97"/>
      <c r="AB32" s="96">
        <f t="shared" si="2"/>
      </c>
      <c r="AC32" s="97"/>
      <c r="AD32" s="91"/>
      <c r="AE32" s="92"/>
      <c r="AF32" s="93"/>
      <c r="AG32" s="91"/>
      <c r="AH32" s="92"/>
      <c r="AI32" s="102"/>
      <c r="AJ32" s="102"/>
      <c r="AK32" s="102"/>
      <c r="AL32" s="91"/>
      <c r="AM32" s="102"/>
      <c r="AN32" s="102"/>
      <c r="AO32" s="102"/>
      <c r="AP32" s="102"/>
      <c r="AQ32" s="102"/>
      <c r="AR32" s="102"/>
      <c r="AV32" s="68">
        <f t="shared" si="3"/>
      </c>
      <c r="AW32" s="68"/>
      <c r="AX32" s="68"/>
      <c r="AY32" s="68"/>
      <c r="AZ32" s="68"/>
      <c r="BA32" s="68"/>
      <c r="BB32" s="68"/>
      <c r="BC32" s="64"/>
      <c r="BD32" s="65"/>
      <c r="BE32" s="65"/>
      <c r="BF32" s="64"/>
      <c r="BG32" s="65"/>
      <c r="BH32" s="65"/>
    </row>
    <row r="33" spans="1:60" s="14" customFormat="1" ht="15.75">
      <c r="A33" s="105"/>
      <c r="B33" s="105"/>
      <c r="C33" s="105"/>
      <c r="D33" s="105"/>
      <c r="E33" s="105"/>
      <c r="F33" s="106"/>
      <c r="G33" s="96"/>
      <c r="H33" s="97"/>
      <c r="I33" s="96"/>
      <c r="J33" s="97"/>
      <c r="K33" s="103"/>
      <c r="L33" s="104"/>
      <c r="M33" s="107"/>
      <c r="N33" s="103"/>
      <c r="O33" s="104"/>
      <c r="P33" s="107"/>
      <c r="Q33" s="103"/>
      <c r="R33" s="104"/>
      <c r="S33" s="104"/>
      <c r="T33" s="94">
        <f t="shared" si="0"/>
      </c>
      <c r="U33" s="94"/>
      <c r="V33" s="94"/>
      <c r="W33" s="94"/>
      <c r="X33" s="94"/>
      <c r="Y33" s="95"/>
      <c r="Z33" s="96">
        <f t="shared" si="1"/>
      </c>
      <c r="AA33" s="97"/>
      <c r="AB33" s="96">
        <f t="shared" si="2"/>
      </c>
      <c r="AC33" s="97"/>
      <c r="AD33" s="91"/>
      <c r="AE33" s="92"/>
      <c r="AF33" s="93"/>
      <c r="AG33" s="91"/>
      <c r="AH33" s="93"/>
      <c r="AI33" s="91"/>
      <c r="AJ33" s="93"/>
      <c r="AK33" s="91"/>
      <c r="AL33" s="92"/>
      <c r="AM33" s="91"/>
      <c r="AN33" s="92"/>
      <c r="AO33" s="93"/>
      <c r="AP33" s="91"/>
      <c r="AQ33" s="92"/>
      <c r="AR33" s="93"/>
      <c r="AV33" s="68">
        <f t="shared" si="3"/>
      </c>
      <c r="AW33" s="68"/>
      <c r="AX33" s="68"/>
      <c r="AY33" s="68"/>
      <c r="AZ33" s="68"/>
      <c r="BA33" s="68"/>
      <c r="BB33" s="68"/>
      <c r="BC33" s="64"/>
      <c r="BD33" s="65"/>
      <c r="BE33" s="65"/>
      <c r="BF33" s="64"/>
      <c r="BG33" s="65"/>
      <c r="BH33" s="65"/>
    </row>
    <row r="34" spans="1:60" s="14" customFormat="1" ht="15.75">
      <c r="A34" s="105"/>
      <c r="B34" s="105"/>
      <c r="C34" s="105"/>
      <c r="D34" s="105"/>
      <c r="E34" s="105"/>
      <c r="F34" s="106"/>
      <c r="G34" s="96"/>
      <c r="H34" s="97"/>
      <c r="I34" s="96"/>
      <c r="J34" s="97"/>
      <c r="K34" s="103"/>
      <c r="L34" s="104"/>
      <c r="M34" s="107"/>
      <c r="N34" s="103"/>
      <c r="O34" s="104"/>
      <c r="P34" s="107"/>
      <c r="Q34" s="103"/>
      <c r="R34" s="104"/>
      <c r="S34" s="104"/>
      <c r="T34" s="94">
        <f t="shared" si="0"/>
      </c>
      <c r="U34" s="94"/>
      <c r="V34" s="94"/>
      <c r="W34" s="94"/>
      <c r="X34" s="94"/>
      <c r="Y34" s="95"/>
      <c r="Z34" s="96">
        <f t="shared" si="1"/>
      </c>
      <c r="AA34" s="97"/>
      <c r="AB34" s="96">
        <f t="shared" si="2"/>
      </c>
      <c r="AC34" s="97"/>
      <c r="AD34" s="91"/>
      <c r="AE34" s="92"/>
      <c r="AF34" s="93"/>
      <c r="AG34" s="91"/>
      <c r="AH34" s="93"/>
      <c r="AI34" s="91"/>
      <c r="AJ34" s="93"/>
      <c r="AK34" s="91"/>
      <c r="AL34" s="92"/>
      <c r="AM34" s="91"/>
      <c r="AN34" s="92"/>
      <c r="AO34" s="93"/>
      <c r="AP34" s="91"/>
      <c r="AQ34" s="92"/>
      <c r="AR34" s="93"/>
      <c r="AV34" s="68">
        <f t="shared" si="3"/>
      </c>
      <c r="AW34" s="68"/>
      <c r="AX34" s="68"/>
      <c r="AY34" s="68"/>
      <c r="AZ34" s="68"/>
      <c r="BA34" s="68"/>
      <c r="BB34" s="68"/>
      <c r="BC34" s="64"/>
      <c r="BD34" s="65"/>
      <c r="BE34" s="65"/>
      <c r="BF34" s="64"/>
      <c r="BG34" s="65"/>
      <c r="BH34" s="65"/>
    </row>
    <row r="35" spans="1:60" s="14" customFormat="1" ht="15.75">
      <c r="A35" s="105"/>
      <c r="B35" s="105"/>
      <c r="C35" s="105"/>
      <c r="D35" s="105"/>
      <c r="E35" s="105"/>
      <c r="F35" s="106"/>
      <c r="G35" s="96"/>
      <c r="H35" s="97"/>
      <c r="I35" s="96"/>
      <c r="J35" s="97"/>
      <c r="K35" s="103"/>
      <c r="L35" s="104"/>
      <c r="M35" s="107"/>
      <c r="N35" s="103"/>
      <c r="O35" s="104"/>
      <c r="P35" s="107"/>
      <c r="Q35" s="103"/>
      <c r="R35" s="104"/>
      <c r="S35" s="104"/>
      <c r="T35" s="94">
        <f t="shared" si="0"/>
      </c>
      <c r="U35" s="94"/>
      <c r="V35" s="94"/>
      <c r="W35" s="94"/>
      <c r="X35" s="94"/>
      <c r="Y35" s="95"/>
      <c r="Z35" s="96">
        <f t="shared" si="1"/>
      </c>
      <c r="AA35" s="97"/>
      <c r="AB35" s="96">
        <f t="shared" si="2"/>
      </c>
      <c r="AC35" s="97"/>
      <c r="AD35" s="91"/>
      <c r="AE35" s="92"/>
      <c r="AF35" s="93"/>
      <c r="AG35" s="91"/>
      <c r="AH35" s="93"/>
      <c r="AI35" s="91"/>
      <c r="AJ35" s="93"/>
      <c r="AK35" s="91"/>
      <c r="AL35" s="92"/>
      <c r="AM35" s="91"/>
      <c r="AN35" s="92"/>
      <c r="AO35" s="93"/>
      <c r="AP35" s="91"/>
      <c r="AQ35" s="92"/>
      <c r="AR35" s="93"/>
      <c r="AV35" s="68">
        <f t="shared" si="3"/>
      </c>
      <c r="AW35" s="68"/>
      <c r="AX35" s="68"/>
      <c r="AY35" s="68"/>
      <c r="AZ35" s="68"/>
      <c r="BA35" s="68"/>
      <c r="BB35" s="68"/>
      <c r="BC35" s="64"/>
      <c r="BD35" s="65"/>
      <c r="BE35" s="65"/>
      <c r="BF35" s="64"/>
      <c r="BG35" s="65"/>
      <c r="BH35" s="65"/>
    </row>
    <row r="36" spans="1:60" s="14" customFormat="1" ht="15.75">
      <c r="A36" s="126" t="s">
        <v>18</v>
      </c>
      <c r="B36" s="126"/>
      <c r="C36" s="126"/>
      <c r="D36" s="126"/>
      <c r="E36" s="126"/>
      <c r="F36" s="127"/>
      <c r="G36" s="110"/>
      <c r="H36" s="111"/>
      <c r="I36" s="110"/>
      <c r="J36" s="111"/>
      <c r="K36" s="118"/>
      <c r="L36" s="119"/>
      <c r="M36" s="120"/>
      <c r="N36" s="118"/>
      <c r="O36" s="119"/>
      <c r="P36" s="120"/>
      <c r="Q36" s="118"/>
      <c r="R36" s="119"/>
      <c r="S36" s="119"/>
      <c r="T36" s="125" t="str">
        <f t="shared" si="0"/>
        <v>Выход</v>
      </c>
      <c r="U36" s="125"/>
      <c r="V36" s="125"/>
      <c r="W36" s="125"/>
      <c r="X36" s="125"/>
      <c r="Y36" s="125"/>
      <c r="Z36" s="110">
        <f t="shared" si="1"/>
      </c>
      <c r="AA36" s="111"/>
      <c r="AB36" s="110">
        <f t="shared" si="2"/>
      </c>
      <c r="AC36" s="111"/>
      <c r="AD36" s="98"/>
      <c r="AE36" s="99"/>
      <c r="AF36" s="121"/>
      <c r="AG36" s="98"/>
      <c r="AH36" s="99"/>
      <c r="AI36" s="98"/>
      <c r="AJ36" s="99"/>
      <c r="AK36" s="98"/>
      <c r="AL36" s="99"/>
      <c r="AM36" s="98"/>
      <c r="AN36" s="99"/>
      <c r="AO36" s="99"/>
      <c r="AP36" s="98"/>
      <c r="AQ36" s="99"/>
      <c r="AR36" s="99"/>
      <c r="AV36" s="69" t="str">
        <f t="shared" si="3"/>
        <v>Выход</v>
      </c>
      <c r="AW36" s="69"/>
      <c r="AX36" s="69"/>
      <c r="AY36" s="69"/>
      <c r="AZ36" s="69"/>
      <c r="BA36" s="69"/>
      <c r="BB36" s="70"/>
      <c r="BC36" s="66"/>
      <c r="BD36" s="67"/>
      <c r="BE36" s="67"/>
      <c r="BF36" s="66"/>
      <c r="BG36" s="67"/>
      <c r="BH36" s="67"/>
    </row>
    <row r="37" spans="1:63" ht="18.75">
      <c r="A37" s="2" t="s">
        <v>11</v>
      </c>
      <c r="T37" s="29" t="s">
        <v>11</v>
      </c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S37" s="29" t="s">
        <v>11</v>
      </c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</row>
    <row r="38" spans="1:20" s="29" customFormat="1" ht="18.75">
      <c r="A38" s="29" t="s">
        <v>74</v>
      </c>
      <c r="T38" s="29" t="s">
        <v>74</v>
      </c>
    </row>
    <row r="39" spans="1:63" ht="138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>
        <f>IF(Технол="","",Технол)</f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S39" s="59">
        <f>IF(Технол="","",Технол)</f>
      </c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</row>
    <row r="40" spans="1:38" ht="18.75" hidden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</row>
    <row r="41" spans="1:38" ht="18.75" hidden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</row>
    <row r="42" spans="1:38" ht="18.75" hidden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</row>
    <row r="43" spans="1:38" ht="18.75" hidden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</row>
    <row r="44" spans="1:38" ht="18.75" hidden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1:38" ht="18.75" hidden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</row>
    <row r="46" spans="1:38" ht="18.75" hidden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</row>
    <row r="47" spans="1:38" ht="18.75" hidden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</row>
    <row r="48" spans="1:38" ht="18.75" hidden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</row>
    <row r="49" spans="1:63" ht="18.75">
      <c r="A49" s="2" t="s">
        <v>12</v>
      </c>
      <c r="T49" s="29" t="s">
        <v>12</v>
      </c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S49" s="29" t="s">
        <v>12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</row>
    <row r="50" spans="1:63" ht="75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>
        <f>IF(Треб="","",Треб)</f>
      </c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S50" s="59">
        <f>IF(Треб="","",Треб)</f>
      </c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</row>
    <row r="51" spans="1:63" ht="18.75">
      <c r="A51" s="2" t="s">
        <v>15</v>
      </c>
      <c r="T51" s="29" t="s">
        <v>15</v>
      </c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S51" s="29" t="s">
        <v>15</v>
      </c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</row>
    <row r="52" spans="1:63" ht="18.75">
      <c r="A52" s="2" t="s">
        <v>16</v>
      </c>
      <c r="T52" s="29" t="s">
        <v>16</v>
      </c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S52" s="29" t="s">
        <v>16</v>
      </c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</row>
    <row r="53" spans="1:63" ht="55.5" customHeight="1">
      <c r="A53" s="59" t="s">
        <v>54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 t="str">
        <f>IF(Внеш="","",Внеш)</f>
        <v>Внешний вид - </v>
      </c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S53" s="59" t="str">
        <f>IF(Внеш="","",Внеш)</f>
        <v>Внешний вид - </v>
      </c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</row>
    <row r="54" spans="1:63" ht="55.5" customHeight="1">
      <c r="A54" s="59" t="s">
        <v>55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 t="str">
        <f>IF(Цвет="","",Цвет)</f>
        <v>Цвет - </v>
      </c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S54" s="59" t="str">
        <f>IF(Цвет="","",Цвет)</f>
        <v>Цвет - </v>
      </c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</row>
    <row r="55" spans="1:63" ht="55.5" customHeight="1">
      <c r="A55" s="59" t="s">
        <v>57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 t="str">
        <f>IF(Конс="","",Конс)</f>
        <v>Консистенция - </v>
      </c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S55" s="59" t="str">
        <f>IF(Конс="","",Конс)</f>
        <v>Консистенция - </v>
      </c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</row>
    <row r="56" spans="1:63" ht="55.5" customHeight="1">
      <c r="A56" s="59" t="s">
        <v>56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 t="str">
        <f>IF(Запах="","",Запах)</f>
        <v>Запах - </v>
      </c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S56" s="59" t="str">
        <f>IF(Запах="","",Запах)</f>
        <v>Запах - </v>
      </c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</row>
    <row r="57" spans="1:63" ht="55.5" customHeight="1">
      <c r="A57" s="59" t="s">
        <v>58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 t="str">
        <f>IF(Вкус="","",Вкус)</f>
        <v>Вкус - </v>
      </c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S57" s="59" t="str">
        <f>IF(Вкус="","",Вкус)</f>
        <v>Вкус - </v>
      </c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</row>
    <row r="58" spans="1:38" ht="18.75">
      <c r="A58" s="2" t="s">
        <v>17</v>
      </c>
      <c r="T58" s="29" t="s">
        <v>17</v>
      </c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 ht="18.75">
      <c r="A59" s="2" t="s">
        <v>19</v>
      </c>
      <c r="H59" s="10" t="s">
        <v>20</v>
      </c>
      <c r="Q59" s="10"/>
      <c r="T59" s="29" t="s">
        <v>19</v>
      </c>
      <c r="U59" s="29"/>
      <c r="V59" s="29"/>
      <c r="W59" s="29"/>
      <c r="X59" s="29"/>
      <c r="Y59" s="29"/>
      <c r="Z59" s="29"/>
      <c r="AA59" s="37" t="s">
        <v>20</v>
      </c>
      <c r="AB59" s="29"/>
      <c r="AC59" s="29"/>
      <c r="AD59" s="29"/>
      <c r="AE59" s="29"/>
      <c r="AF59" s="29"/>
      <c r="AG59" s="29">
        <f>IF(Индекс_Заг="","",Индекс_Заг)</f>
      </c>
      <c r="AH59" s="29"/>
      <c r="AI59" s="29"/>
      <c r="AJ59" s="37">
        <f>IF(Индекс="","",Индекс)</f>
      </c>
      <c r="AK59" s="29"/>
      <c r="AL59" s="29"/>
    </row>
    <row r="60" spans="1:38" ht="206.2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>
        <f>IF(МБ="","",МБ)</f>
      </c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</row>
    <row r="61" spans="1:45" ht="18.75">
      <c r="A61" s="2" t="str">
        <f>"7. Пищевая ценность изделия (блюда): "&amp;J19&amp;" (на порцию), г"</f>
        <v>7. Пищевая ценность изделия (блюда): Рецептура (на порцию), г</v>
      </c>
      <c r="T61" s="29" t="str">
        <f>"7. Пищевая ценность изделия (блюда): "&amp;AC19&amp;" (на порцию), г"</f>
        <v>7. Пищевая ценность изделия (блюда): Рецептура (на порцию), г</v>
      </c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S61" s="29" t="str">
        <f>"7. Пищевая ценность коктейля: "&amp;BB19&amp;" (на выход), г"</f>
        <v>7. Пищевая ценность коктейля: Рецептура (на выход), г</v>
      </c>
    </row>
    <row r="62" spans="1:40" ht="18.75">
      <c r="A62" s="44" t="s">
        <v>38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 t="s">
        <v>38</v>
      </c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1:63" s="5" customFormat="1" ht="18.75">
      <c r="A63" s="88" t="s">
        <v>21</v>
      </c>
      <c r="B63" s="88"/>
      <c r="C63" s="88"/>
      <c r="D63" s="88"/>
      <c r="E63" s="89" t="s">
        <v>22</v>
      </c>
      <c r="F63" s="88"/>
      <c r="G63" s="88"/>
      <c r="H63" s="90"/>
      <c r="I63" s="89" t="s">
        <v>23</v>
      </c>
      <c r="J63" s="88"/>
      <c r="K63" s="88"/>
      <c r="L63" s="88"/>
      <c r="M63" s="88"/>
      <c r="N63" s="89" t="s">
        <v>24</v>
      </c>
      <c r="O63" s="88"/>
      <c r="P63" s="88"/>
      <c r="Q63" s="88"/>
      <c r="R63" s="88"/>
      <c r="S63" s="88"/>
      <c r="T63" s="88" t="s">
        <v>21</v>
      </c>
      <c r="U63" s="88"/>
      <c r="V63" s="88"/>
      <c r="W63" s="88"/>
      <c r="X63" s="89" t="s">
        <v>22</v>
      </c>
      <c r="Y63" s="88"/>
      <c r="Z63" s="88"/>
      <c r="AA63" s="90"/>
      <c r="AB63" s="89" t="s">
        <v>23</v>
      </c>
      <c r="AC63" s="88"/>
      <c r="AD63" s="88"/>
      <c r="AE63" s="88"/>
      <c r="AF63" s="88"/>
      <c r="AG63" s="89" t="s">
        <v>24</v>
      </c>
      <c r="AH63" s="88"/>
      <c r="AI63" s="88"/>
      <c r="AJ63" s="88"/>
      <c r="AK63" s="88"/>
      <c r="AL63" s="88"/>
      <c r="AM63" s="32"/>
      <c r="AN63" s="32"/>
      <c r="AO63" s="32"/>
      <c r="AP63" s="32"/>
      <c r="AQ63" s="32"/>
      <c r="AR63" s="32"/>
      <c r="AS63" s="48"/>
      <c r="AT63" s="48"/>
      <c r="AU63" s="48"/>
      <c r="AV63" s="60" t="s">
        <v>82</v>
      </c>
      <c r="AW63" s="60"/>
      <c r="AX63" s="60"/>
      <c r="AY63" s="60"/>
      <c r="AZ63" s="61" t="s">
        <v>83</v>
      </c>
      <c r="BA63" s="62"/>
      <c r="BB63" s="62"/>
      <c r="BC63" s="62"/>
      <c r="BD63" s="63" t="s">
        <v>24</v>
      </c>
      <c r="BE63" s="60"/>
      <c r="BF63" s="60"/>
      <c r="BG63" s="60"/>
      <c r="BH63" s="60"/>
      <c r="BI63" s="48"/>
      <c r="BJ63" s="48"/>
      <c r="BK63" s="48"/>
    </row>
    <row r="64" spans="1:60" s="5" customFormat="1" ht="18.75">
      <c r="A64" s="80">
        <f>Пищ_Бел</f>
        <v>0</v>
      </c>
      <c r="B64" s="80"/>
      <c r="C64" s="80"/>
      <c r="D64" s="80"/>
      <c r="E64" s="81">
        <f>Пищ_Жир</f>
        <v>0</v>
      </c>
      <c r="F64" s="80"/>
      <c r="G64" s="80"/>
      <c r="H64" s="82"/>
      <c r="I64" s="81">
        <f>Пищ_Угл</f>
        <v>0</v>
      </c>
      <c r="J64" s="80"/>
      <c r="K64" s="80"/>
      <c r="L64" s="80"/>
      <c r="M64" s="80"/>
      <c r="N64" s="83">
        <f>Пищ_Кал</f>
        <v>0</v>
      </c>
      <c r="O64" s="84"/>
      <c r="P64" s="84"/>
      <c r="Q64" s="84"/>
      <c r="R64" s="84"/>
      <c r="S64" s="84"/>
      <c r="T64" s="80">
        <f>Пищ_Бел</f>
        <v>0</v>
      </c>
      <c r="U64" s="80"/>
      <c r="V64" s="80"/>
      <c r="W64" s="80"/>
      <c r="X64" s="81">
        <f>Пищ_Жир</f>
        <v>0</v>
      </c>
      <c r="Y64" s="80"/>
      <c r="Z64" s="80"/>
      <c r="AA64" s="82"/>
      <c r="AB64" s="81">
        <f>Пищ_Угл</f>
        <v>0</v>
      </c>
      <c r="AC64" s="80"/>
      <c r="AD64" s="80"/>
      <c r="AE64" s="80"/>
      <c r="AF64" s="80"/>
      <c r="AG64" s="83">
        <f>Пищ_Кал</f>
        <v>0</v>
      </c>
      <c r="AH64" s="84"/>
      <c r="AI64" s="84"/>
      <c r="AJ64" s="84"/>
      <c r="AK64" s="84"/>
      <c r="AL64" s="84"/>
      <c r="AM64" s="32"/>
      <c r="AN64" s="32"/>
      <c r="AO64" s="32"/>
      <c r="AP64" s="32"/>
      <c r="AQ64" s="32"/>
      <c r="AR64" s="32"/>
      <c r="AV64" s="51"/>
      <c r="AW64" s="51"/>
      <c r="AX64" s="51"/>
      <c r="AY64" s="51"/>
      <c r="AZ64" s="52"/>
      <c r="BA64" s="51"/>
      <c r="BB64" s="51"/>
      <c r="BC64" s="51"/>
      <c r="BD64" s="53"/>
      <c r="BE64" s="54"/>
      <c r="BF64" s="54"/>
      <c r="BG64" s="54"/>
      <c r="BH64" s="54"/>
    </row>
    <row r="65" spans="1:44" s="5" customFormat="1" ht="18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50"/>
      <c r="M65" s="50"/>
      <c r="N65" s="50"/>
      <c r="O65" s="50"/>
      <c r="P65" s="46"/>
      <c r="Q65" s="46"/>
      <c r="R65" s="46"/>
      <c r="S65" s="46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50"/>
      <c r="AG65" s="50"/>
      <c r="AH65" s="50"/>
      <c r="AI65" s="46"/>
      <c r="AJ65" s="46"/>
      <c r="AK65" s="46"/>
      <c r="AL65" s="46"/>
      <c r="AM65" s="32"/>
      <c r="AN65" s="32"/>
      <c r="AO65" s="32"/>
      <c r="AP65" s="32"/>
      <c r="AQ65" s="32"/>
      <c r="AR65" s="32"/>
    </row>
    <row r="66" spans="1:44" s="5" customFormat="1" ht="36.75" customHeight="1">
      <c r="A66" s="72" t="s">
        <v>21</v>
      </c>
      <c r="B66" s="72"/>
      <c r="C66" s="85" t="s">
        <v>22</v>
      </c>
      <c r="D66" s="72"/>
      <c r="E66" s="77" t="s">
        <v>23</v>
      </c>
      <c r="F66" s="78"/>
      <c r="G66" s="86"/>
      <c r="H66" s="77" t="s">
        <v>30</v>
      </c>
      <c r="I66" s="78"/>
      <c r="J66" s="77" t="s">
        <v>31</v>
      </c>
      <c r="K66" s="78"/>
      <c r="L66" s="75" t="s">
        <v>32</v>
      </c>
      <c r="M66" s="87"/>
      <c r="N66" s="75" t="s">
        <v>33</v>
      </c>
      <c r="O66" s="76"/>
      <c r="P66" s="77" t="s">
        <v>24</v>
      </c>
      <c r="Q66" s="78"/>
      <c r="R66" s="78"/>
      <c r="S66" s="78"/>
      <c r="T66" s="72" t="s">
        <v>21</v>
      </c>
      <c r="U66" s="72"/>
      <c r="V66" s="85" t="s">
        <v>22</v>
      </c>
      <c r="W66" s="72"/>
      <c r="X66" s="77" t="s">
        <v>23</v>
      </c>
      <c r="Y66" s="78"/>
      <c r="Z66" s="86"/>
      <c r="AA66" s="77" t="s">
        <v>30</v>
      </c>
      <c r="AB66" s="78"/>
      <c r="AC66" s="77" t="s">
        <v>31</v>
      </c>
      <c r="AD66" s="78"/>
      <c r="AE66" s="75" t="s">
        <v>32</v>
      </c>
      <c r="AF66" s="87"/>
      <c r="AG66" s="75" t="s">
        <v>33</v>
      </c>
      <c r="AH66" s="76"/>
      <c r="AI66" s="77" t="s">
        <v>24</v>
      </c>
      <c r="AJ66" s="78"/>
      <c r="AK66" s="78"/>
      <c r="AL66" s="78"/>
      <c r="AM66" s="32"/>
      <c r="AN66" s="32"/>
      <c r="AO66" s="32"/>
      <c r="AP66" s="32"/>
      <c r="AQ66" s="32"/>
      <c r="AR66" s="32"/>
    </row>
    <row r="67" spans="1:38" ht="18.75">
      <c r="A67" s="51"/>
      <c r="B67" s="51"/>
      <c r="C67" s="52"/>
      <c r="D67" s="51"/>
      <c r="E67" s="52"/>
      <c r="F67" s="51"/>
      <c r="G67" s="79"/>
      <c r="H67" s="52"/>
      <c r="I67" s="51"/>
      <c r="J67" s="52"/>
      <c r="K67" s="79"/>
      <c r="L67" s="52"/>
      <c r="M67" s="79"/>
      <c r="N67" s="52"/>
      <c r="O67" s="79"/>
      <c r="P67" s="53"/>
      <c r="Q67" s="54"/>
      <c r="R67" s="54"/>
      <c r="S67" s="54"/>
      <c r="T67" s="51">
        <f>Пищ_Бел</f>
        <v>0</v>
      </c>
      <c r="U67" s="51"/>
      <c r="V67" s="52">
        <f>Пищ_Жир</f>
        <v>0</v>
      </c>
      <c r="W67" s="51"/>
      <c r="X67" s="52">
        <f>Пищ_Угл</f>
        <v>0</v>
      </c>
      <c r="Y67" s="51"/>
      <c r="Z67" s="79"/>
      <c r="AA67" s="52">
        <f>Пищ_Кальц</f>
        <v>0</v>
      </c>
      <c r="AB67" s="51"/>
      <c r="AC67" s="52">
        <f>Пищ_Магн</f>
        <v>0</v>
      </c>
      <c r="AD67" s="79"/>
      <c r="AE67" s="52">
        <f>Пищ_Жел</f>
        <v>0</v>
      </c>
      <c r="AF67" s="79"/>
      <c r="AG67" s="52">
        <f>Пищ_С</f>
        <v>0</v>
      </c>
      <c r="AH67" s="79"/>
      <c r="AI67" s="53">
        <f>Пищ_Кал</f>
        <v>0</v>
      </c>
      <c r="AJ67" s="54"/>
      <c r="AK67" s="54"/>
      <c r="AL67" s="54"/>
    </row>
    <row r="68" spans="1:63" ht="16.5" customHeight="1">
      <c r="A68" s="2" t="s">
        <v>25</v>
      </c>
      <c r="K68" s="57"/>
      <c r="L68" s="57"/>
      <c r="M68" s="57"/>
      <c r="O68" s="58"/>
      <c r="P68" s="58"/>
      <c r="Q68" s="58"/>
      <c r="R68" s="58"/>
      <c r="S68" s="58"/>
      <c r="T68" s="29" t="s">
        <v>25</v>
      </c>
      <c r="U68" s="29"/>
      <c r="V68" s="29"/>
      <c r="W68" s="29"/>
      <c r="X68" s="29"/>
      <c r="Y68" s="29"/>
      <c r="Z68" s="29"/>
      <c r="AA68" s="29"/>
      <c r="AB68" s="29"/>
      <c r="AC68" s="29"/>
      <c r="AD68" s="57"/>
      <c r="AE68" s="57"/>
      <c r="AF68" s="57"/>
      <c r="AG68" s="29"/>
      <c r="AH68" s="58">
        <f>IF(Отв_ФИО="","",Отв_ФИО)</f>
      </c>
      <c r="AI68" s="58"/>
      <c r="AJ68" s="58"/>
      <c r="AK68" s="58"/>
      <c r="AL68" s="58"/>
      <c r="AS68" s="29" t="s">
        <v>25</v>
      </c>
      <c r="AT68" s="29"/>
      <c r="AU68" s="29"/>
      <c r="AV68" s="29"/>
      <c r="AW68" s="29"/>
      <c r="AX68" s="29"/>
      <c r="AY68" s="29"/>
      <c r="AZ68" s="29"/>
      <c r="BA68" s="29"/>
      <c r="BB68" s="29"/>
      <c r="BC68" s="57"/>
      <c r="BD68" s="57"/>
      <c r="BE68" s="57"/>
      <c r="BF68" s="29"/>
      <c r="BG68" s="58">
        <f>IF(Отв_ФИО="","",Отв_ФИО)</f>
      </c>
      <c r="BH68" s="58"/>
      <c r="BI68" s="58"/>
      <c r="BJ68" s="58"/>
      <c r="BK68" s="58"/>
    </row>
    <row r="69" spans="11:63" ht="16.5" customHeight="1">
      <c r="K69" s="55" t="s">
        <v>26</v>
      </c>
      <c r="L69" s="55"/>
      <c r="M69" s="55"/>
      <c r="O69" s="56" t="s">
        <v>27</v>
      </c>
      <c r="P69" s="56"/>
      <c r="Q69" s="56"/>
      <c r="R69" s="56"/>
      <c r="S69" s="56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55" t="s">
        <v>26</v>
      </c>
      <c r="AE69" s="55"/>
      <c r="AF69" s="55"/>
      <c r="AG69" s="29"/>
      <c r="AH69" s="56" t="s">
        <v>27</v>
      </c>
      <c r="AI69" s="56"/>
      <c r="AJ69" s="56"/>
      <c r="AK69" s="56"/>
      <c r="AL69" s="56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55" t="s">
        <v>26</v>
      </c>
      <c r="BD69" s="55"/>
      <c r="BE69" s="55"/>
      <c r="BF69" s="29"/>
      <c r="BG69" s="56" t="s">
        <v>27</v>
      </c>
      <c r="BH69" s="56"/>
      <c r="BI69" s="56"/>
      <c r="BJ69" s="56"/>
      <c r="BK69" s="56"/>
    </row>
    <row r="70" spans="1:63" ht="16.5" customHeight="1">
      <c r="A70" s="2" t="s">
        <v>28</v>
      </c>
      <c r="K70" s="57"/>
      <c r="L70" s="57"/>
      <c r="M70" s="57"/>
      <c r="O70" s="58"/>
      <c r="P70" s="58"/>
      <c r="Q70" s="58"/>
      <c r="R70" s="58"/>
      <c r="S70" s="58"/>
      <c r="T70" s="29" t="s">
        <v>28</v>
      </c>
      <c r="U70" s="29"/>
      <c r="V70" s="29"/>
      <c r="W70" s="29"/>
      <c r="X70" s="29"/>
      <c r="Y70" s="29"/>
      <c r="Z70" s="29"/>
      <c r="AA70" s="29"/>
      <c r="AB70" s="29"/>
      <c r="AC70" s="29"/>
      <c r="AD70" s="57"/>
      <c r="AE70" s="57"/>
      <c r="AF70" s="57"/>
      <c r="AG70" s="29"/>
      <c r="AH70" s="58">
        <f>IF(Зав_ФИО="","",Зав_ФИО)</f>
      </c>
      <c r="AI70" s="58"/>
      <c r="AJ70" s="58"/>
      <c r="AK70" s="58"/>
      <c r="AL70" s="58"/>
      <c r="AS70" s="29" t="s">
        <v>28</v>
      </c>
      <c r="AT70" s="29"/>
      <c r="AU70" s="29"/>
      <c r="AV70" s="29"/>
      <c r="AW70" s="29"/>
      <c r="AX70" s="29"/>
      <c r="AY70" s="29"/>
      <c r="AZ70" s="29"/>
      <c r="BA70" s="29"/>
      <c r="BB70" s="29"/>
      <c r="BC70" s="57"/>
      <c r="BD70" s="57"/>
      <c r="BE70" s="57"/>
      <c r="BF70" s="29"/>
      <c r="BG70" s="58">
        <f>IF(Зав_ФИО="","",Зав_ФИО)</f>
      </c>
      <c r="BH70" s="58"/>
      <c r="BI70" s="58"/>
      <c r="BJ70" s="58"/>
      <c r="BK70" s="58"/>
    </row>
    <row r="71" spans="11:63" ht="16.5" customHeight="1">
      <c r="K71" s="55" t="s">
        <v>26</v>
      </c>
      <c r="L71" s="55"/>
      <c r="M71" s="55"/>
      <c r="O71" s="56" t="s">
        <v>27</v>
      </c>
      <c r="P71" s="56"/>
      <c r="Q71" s="56"/>
      <c r="R71" s="56"/>
      <c r="S71" s="56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55" t="s">
        <v>26</v>
      </c>
      <c r="AE71" s="55"/>
      <c r="AF71" s="55"/>
      <c r="AG71" s="29"/>
      <c r="AH71" s="56" t="s">
        <v>27</v>
      </c>
      <c r="AI71" s="56"/>
      <c r="AJ71" s="56"/>
      <c r="AK71" s="56"/>
      <c r="AL71" s="56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55" t="s">
        <v>26</v>
      </c>
      <c r="BD71" s="55"/>
      <c r="BE71" s="55"/>
      <c r="BF71" s="29"/>
      <c r="BG71" s="56" t="s">
        <v>27</v>
      </c>
      <c r="BH71" s="56"/>
      <c r="BI71" s="56"/>
      <c r="BJ71" s="56"/>
      <c r="BK71" s="56"/>
    </row>
    <row r="72" spans="1:63" ht="16.5" customHeight="1">
      <c r="A72" s="2" t="s">
        <v>29</v>
      </c>
      <c r="K72" s="57"/>
      <c r="L72" s="57"/>
      <c r="M72" s="57"/>
      <c r="O72" s="58"/>
      <c r="P72" s="58"/>
      <c r="Q72" s="58"/>
      <c r="R72" s="58"/>
      <c r="S72" s="58"/>
      <c r="T72" s="29" t="s">
        <v>29</v>
      </c>
      <c r="U72" s="29"/>
      <c r="V72" s="29"/>
      <c r="W72" s="29"/>
      <c r="X72" s="29"/>
      <c r="Y72" s="29"/>
      <c r="Z72" s="29"/>
      <c r="AA72" s="29"/>
      <c r="AB72" s="29"/>
      <c r="AC72" s="29"/>
      <c r="AD72" s="57"/>
      <c r="AE72" s="57"/>
      <c r="AF72" s="57"/>
      <c r="AG72" s="29"/>
      <c r="AH72" s="58">
        <f>IF(Кальк_ФИО="","",Кальк_ФИО)</f>
      </c>
      <c r="AI72" s="58"/>
      <c r="AJ72" s="58"/>
      <c r="AK72" s="58"/>
      <c r="AL72" s="58"/>
      <c r="AS72" s="29" t="s">
        <v>29</v>
      </c>
      <c r="AT72" s="29"/>
      <c r="AU72" s="29"/>
      <c r="AV72" s="29"/>
      <c r="AW72" s="29"/>
      <c r="AX72" s="29"/>
      <c r="AY72" s="29"/>
      <c r="AZ72" s="29"/>
      <c r="BA72" s="29"/>
      <c r="BB72" s="29"/>
      <c r="BC72" s="57"/>
      <c r="BD72" s="57"/>
      <c r="BE72" s="57"/>
      <c r="BF72" s="29"/>
      <c r="BG72" s="58">
        <f>IF(Кальк_ФИО="","",Кальк_ФИО)</f>
      </c>
      <c r="BH72" s="58"/>
      <c r="BI72" s="58"/>
      <c r="BJ72" s="58"/>
      <c r="BK72" s="58"/>
    </row>
    <row r="73" spans="11:63" ht="16.5" customHeight="1">
      <c r="K73" s="55" t="s">
        <v>26</v>
      </c>
      <c r="L73" s="55"/>
      <c r="M73" s="55"/>
      <c r="O73" s="56" t="s">
        <v>27</v>
      </c>
      <c r="P73" s="56"/>
      <c r="Q73" s="56"/>
      <c r="R73" s="56"/>
      <c r="S73" s="56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55" t="s">
        <v>26</v>
      </c>
      <c r="AE73" s="55"/>
      <c r="AF73" s="55"/>
      <c r="AG73" s="29"/>
      <c r="AH73" s="56" t="s">
        <v>27</v>
      </c>
      <c r="AI73" s="56"/>
      <c r="AJ73" s="56"/>
      <c r="AK73" s="56"/>
      <c r="AL73" s="56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55" t="s">
        <v>26</v>
      </c>
      <c r="BD73" s="55"/>
      <c r="BE73" s="55"/>
      <c r="BF73" s="29"/>
      <c r="BG73" s="56" t="s">
        <v>27</v>
      </c>
      <c r="BH73" s="56"/>
      <c r="BI73" s="56"/>
      <c r="BJ73" s="56"/>
      <c r="BK73" s="56"/>
    </row>
  </sheetData>
  <sheetProtection/>
  <mergeCells count="270">
    <mergeCell ref="AB36:AC36"/>
    <mergeCell ref="A36:F36"/>
    <mergeCell ref="G35:H35"/>
    <mergeCell ref="I35:J35"/>
    <mergeCell ref="K35:M35"/>
    <mergeCell ref="N35:P35"/>
    <mergeCell ref="N36:P36"/>
    <mergeCell ref="G36:H36"/>
    <mergeCell ref="I36:J36"/>
    <mergeCell ref="K36:M36"/>
    <mergeCell ref="AK35:AL35"/>
    <mergeCell ref="AG36:AH36"/>
    <mergeCell ref="AI36:AJ36"/>
    <mergeCell ref="AK36:AL36"/>
    <mergeCell ref="Q36:S36"/>
    <mergeCell ref="T36:Y36"/>
    <mergeCell ref="Z35:AA35"/>
    <mergeCell ref="AB35:AC35"/>
    <mergeCell ref="Z36:AA36"/>
    <mergeCell ref="AD36:AF36"/>
    <mergeCell ref="AG35:AH35"/>
    <mergeCell ref="T35:Y35"/>
    <mergeCell ref="A31:F31"/>
    <mergeCell ref="A32:F32"/>
    <mergeCell ref="Q32:S32"/>
    <mergeCell ref="Q35:S35"/>
    <mergeCell ref="AK32:AL32"/>
    <mergeCell ref="AG31:AH31"/>
    <mergeCell ref="AG32:AH32"/>
    <mergeCell ref="I31:J31"/>
    <mergeCell ref="I32:J32"/>
    <mergeCell ref="N32:P32"/>
    <mergeCell ref="K31:M31"/>
    <mergeCell ref="K32:M32"/>
    <mergeCell ref="Q31:S31"/>
    <mergeCell ref="AD28:AL28"/>
    <mergeCell ref="AD31:AF31"/>
    <mergeCell ref="AD32:AF32"/>
    <mergeCell ref="AI31:AJ31"/>
    <mergeCell ref="AK31:AL31"/>
    <mergeCell ref="AD30:AF30"/>
    <mergeCell ref="AI30:AJ30"/>
    <mergeCell ref="AK30:AL30"/>
    <mergeCell ref="AG30:AH30"/>
    <mergeCell ref="AI32:AJ32"/>
    <mergeCell ref="H66:I66"/>
    <mergeCell ref="K29:M30"/>
    <mergeCell ref="N29:P30"/>
    <mergeCell ref="G32:H32"/>
    <mergeCell ref="N31:P31"/>
    <mergeCell ref="H67:I67"/>
    <mergeCell ref="J67:K67"/>
    <mergeCell ref="L67:M67"/>
    <mergeCell ref="N67:O67"/>
    <mergeCell ref="G31:H31"/>
    <mergeCell ref="A50:S50"/>
    <mergeCell ref="A39:S39"/>
    <mergeCell ref="A55:S55"/>
    <mergeCell ref="A56:S56"/>
    <mergeCell ref="A60:S60"/>
    <mergeCell ref="A54:S54"/>
    <mergeCell ref="A53:S53"/>
    <mergeCell ref="A44:S44"/>
    <mergeCell ref="A40:S40"/>
    <mergeCell ref="K28:S28"/>
    <mergeCell ref="A22:S22"/>
    <mergeCell ref="A24:S24"/>
    <mergeCell ref="G28:J29"/>
    <mergeCell ref="G30:H30"/>
    <mergeCell ref="I30:J30"/>
    <mergeCell ref="A28:F30"/>
    <mergeCell ref="Q29:S30"/>
    <mergeCell ref="K69:M69"/>
    <mergeCell ref="K68:M68"/>
    <mergeCell ref="O68:S68"/>
    <mergeCell ref="O69:S69"/>
    <mergeCell ref="P66:S66"/>
    <mergeCell ref="P67:S67"/>
    <mergeCell ref="L66:M66"/>
    <mergeCell ref="N66:O66"/>
    <mergeCell ref="J66:K66"/>
    <mergeCell ref="K73:M73"/>
    <mergeCell ref="O73:S73"/>
    <mergeCell ref="K70:M70"/>
    <mergeCell ref="O70:S70"/>
    <mergeCell ref="K71:M71"/>
    <mergeCell ref="O71:S71"/>
    <mergeCell ref="K72:M72"/>
    <mergeCell ref="O72:S72"/>
    <mergeCell ref="A66:B66"/>
    <mergeCell ref="C66:D66"/>
    <mergeCell ref="E66:G66"/>
    <mergeCell ref="A67:B67"/>
    <mergeCell ref="C67:D67"/>
    <mergeCell ref="E67:G67"/>
    <mergeCell ref="A15:S15"/>
    <mergeCell ref="A63:D63"/>
    <mergeCell ref="E63:H63"/>
    <mergeCell ref="I63:M63"/>
    <mergeCell ref="N63:S63"/>
    <mergeCell ref="A64:D64"/>
    <mergeCell ref="E64:H64"/>
    <mergeCell ref="I64:M64"/>
    <mergeCell ref="N64:S64"/>
    <mergeCell ref="A57:S57"/>
    <mergeCell ref="T28:Y30"/>
    <mergeCell ref="Z28:AC29"/>
    <mergeCell ref="Z30:AA30"/>
    <mergeCell ref="AB30:AC30"/>
    <mergeCell ref="T31:Y31"/>
    <mergeCell ref="T32:Y32"/>
    <mergeCell ref="Z31:AA31"/>
    <mergeCell ref="Z32:AA32"/>
    <mergeCell ref="AB32:AC32"/>
    <mergeCell ref="AB31:AC31"/>
    <mergeCell ref="AK33:AL33"/>
    <mergeCell ref="A34:F34"/>
    <mergeCell ref="G34:H34"/>
    <mergeCell ref="I34:J34"/>
    <mergeCell ref="K34:M34"/>
    <mergeCell ref="N34:P34"/>
    <mergeCell ref="AB33:AC33"/>
    <mergeCell ref="AD33:AF33"/>
    <mergeCell ref="AG33:AH33"/>
    <mergeCell ref="AI33:AJ33"/>
    <mergeCell ref="AI35:AJ35"/>
    <mergeCell ref="A33:F33"/>
    <mergeCell ref="G33:H33"/>
    <mergeCell ref="I33:J33"/>
    <mergeCell ref="K33:M33"/>
    <mergeCell ref="N33:P33"/>
    <mergeCell ref="Q33:S33"/>
    <mergeCell ref="A35:F35"/>
    <mergeCell ref="AD35:AF35"/>
    <mergeCell ref="AI34:AJ34"/>
    <mergeCell ref="AK34:AL34"/>
    <mergeCell ref="A48:S48"/>
    <mergeCell ref="A47:S47"/>
    <mergeCell ref="A45:S45"/>
    <mergeCell ref="A46:S46"/>
    <mergeCell ref="A41:S41"/>
    <mergeCell ref="T42:AL42"/>
    <mergeCell ref="T43:AL43"/>
    <mergeCell ref="T44:AL44"/>
    <mergeCell ref="T45:AL45"/>
    <mergeCell ref="AM32:AO32"/>
    <mergeCell ref="AM33:AO33"/>
    <mergeCell ref="AM34:AO34"/>
    <mergeCell ref="AM35:AO35"/>
    <mergeCell ref="A42:S42"/>
    <mergeCell ref="A43:S43"/>
    <mergeCell ref="Q34:S34"/>
    <mergeCell ref="T34:Y34"/>
    <mergeCell ref="Z34:AA34"/>
    <mergeCell ref="AB34:AC34"/>
    <mergeCell ref="AM36:AO36"/>
    <mergeCell ref="AP30:AR30"/>
    <mergeCell ref="AP31:AR31"/>
    <mergeCell ref="AP32:AR32"/>
    <mergeCell ref="AP33:AR33"/>
    <mergeCell ref="AP34:AR34"/>
    <mergeCell ref="AP35:AR35"/>
    <mergeCell ref="AP36:AR36"/>
    <mergeCell ref="AM30:AO30"/>
    <mergeCell ref="AM31:AO31"/>
    <mergeCell ref="T15:AL15"/>
    <mergeCell ref="T22:AL22"/>
    <mergeCell ref="T24:AL24"/>
    <mergeCell ref="T39:AL39"/>
    <mergeCell ref="T40:AL40"/>
    <mergeCell ref="T41:AL41"/>
    <mergeCell ref="AD34:AF34"/>
    <mergeCell ref="AG34:AH34"/>
    <mergeCell ref="T33:Y33"/>
    <mergeCell ref="Z33:AA33"/>
    <mergeCell ref="T46:AL46"/>
    <mergeCell ref="T47:AL47"/>
    <mergeCell ref="T48:AL48"/>
    <mergeCell ref="T50:AL50"/>
    <mergeCell ref="T53:AL53"/>
    <mergeCell ref="T54:AL54"/>
    <mergeCell ref="T55:AL55"/>
    <mergeCell ref="T56:AL56"/>
    <mergeCell ref="T57:AL57"/>
    <mergeCell ref="T60:AL60"/>
    <mergeCell ref="T63:W63"/>
    <mergeCell ref="X63:AA63"/>
    <mergeCell ref="AB63:AF63"/>
    <mergeCell ref="AG63:AL63"/>
    <mergeCell ref="T64:W64"/>
    <mergeCell ref="X64:AA64"/>
    <mergeCell ref="AB64:AF64"/>
    <mergeCell ref="AG64:AL64"/>
    <mergeCell ref="T66:U66"/>
    <mergeCell ref="V66:W66"/>
    <mergeCell ref="X66:Z66"/>
    <mergeCell ref="AA66:AB66"/>
    <mergeCell ref="AC66:AD66"/>
    <mergeCell ref="AE66:AF66"/>
    <mergeCell ref="AG66:AH66"/>
    <mergeCell ref="AI66:AL66"/>
    <mergeCell ref="T67:U67"/>
    <mergeCell ref="V67:W67"/>
    <mergeCell ref="X67:Z67"/>
    <mergeCell ref="AA67:AB67"/>
    <mergeCell ref="AC67:AD67"/>
    <mergeCell ref="AE67:AF67"/>
    <mergeCell ref="AG67:AH67"/>
    <mergeCell ref="AI67:AL67"/>
    <mergeCell ref="AD68:AF68"/>
    <mergeCell ref="AH68:AL68"/>
    <mergeCell ref="AD69:AF69"/>
    <mergeCell ref="AH69:AL69"/>
    <mergeCell ref="AD70:AF70"/>
    <mergeCell ref="AH70:AL70"/>
    <mergeCell ref="AD71:AF71"/>
    <mergeCell ref="AH71:AL71"/>
    <mergeCell ref="AD72:AF72"/>
    <mergeCell ref="AH72:AL72"/>
    <mergeCell ref="AD73:AF73"/>
    <mergeCell ref="AH73:AL73"/>
    <mergeCell ref="AS22:BK22"/>
    <mergeCell ref="AS24:BK24"/>
    <mergeCell ref="BF30:BH30"/>
    <mergeCell ref="BC28:BH28"/>
    <mergeCell ref="BC30:BE30"/>
    <mergeCell ref="AV28:BB30"/>
    <mergeCell ref="AV31:BB31"/>
    <mergeCell ref="AV32:BB32"/>
    <mergeCell ref="AV33:BB33"/>
    <mergeCell ref="AV34:BB34"/>
    <mergeCell ref="AV35:BB35"/>
    <mergeCell ref="AV36:BB36"/>
    <mergeCell ref="BC31:BE31"/>
    <mergeCell ref="BC32:BE32"/>
    <mergeCell ref="BC33:BE33"/>
    <mergeCell ref="BC34:BE34"/>
    <mergeCell ref="BC35:BE35"/>
    <mergeCell ref="BC36:BE36"/>
    <mergeCell ref="BF31:BH31"/>
    <mergeCell ref="BF32:BH32"/>
    <mergeCell ref="BF33:BH33"/>
    <mergeCell ref="BF34:BH34"/>
    <mergeCell ref="BF35:BH35"/>
    <mergeCell ref="BF36:BH36"/>
    <mergeCell ref="AZ63:BC63"/>
    <mergeCell ref="BD63:BH63"/>
    <mergeCell ref="AS39:BK39"/>
    <mergeCell ref="AS50:BK50"/>
    <mergeCell ref="AS53:BK53"/>
    <mergeCell ref="AS54:BK54"/>
    <mergeCell ref="AS55:BK55"/>
    <mergeCell ref="AS56:BK56"/>
    <mergeCell ref="BC73:BE73"/>
    <mergeCell ref="BG73:BK73"/>
    <mergeCell ref="AS57:BK57"/>
    <mergeCell ref="BC68:BE68"/>
    <mergeCell ref="BG68:BK68"/>
    <mergeCell ref="BC69:BE69"/>
    <mergeCell ref="BG69:BK69"/>
    <mergeCell ref="BC70:BE70"/>
    <mergeCell ref="BG70:BK70"/>
    <mergeCell ref="AV63:AY63"/>
    <mergeCell ref="AV64:AY64"/>
    <mergeCell ref="AZ64:BC64"/>
    <mergeCell ref="BD64:BH64"/>
    <mergeCell ref="BC71:BE71"/>
    <mergeCell ref="BG71:BK71"/>
    <mergeCell ref="BC72:BE72"/>
    <mergeCell ref="BG72:BK7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8.00390625" style="16" customWidth="1"/>
    <col min="2" max="2" width="19.7109375" style="16" customWidth="1"/>
    <col min="3" max="3" width="23.421875" style="16" customWidth="1"/>
    <col min="4" max="16384" width="9.140625" style="16" customWidth="1"/>
  </cols>
  <sheetData>
    <row r="1" spans="1:3" ht="15.75">
      <c r="A1" s="128"/>
      <c r="B1" s="128"/>
      <c r="C1" s="128"/>
    </row>
    <row r="3" spans="1:2" ht="15.75">
      <c r="A3" s="16" t="s">
        <v>59</v>
      </c>
      <c r="B3" s="17" t="str">
        <f>IF(Рец_Имя="","",Рец_Имя)</f>
        <v>Рецептура</v>
      </c>
    </row>
    <row r="4" spans="1:3" ht="49.5" customHeight="1">
      <c r="A4" s="129">
        <f>IF(Dop!B4="","","Перечень сырья: "&amp;Dop!B4)</f>
      </c>
      <c r="B4" s="129"/>
      <c r="C4" s="129"/>
    </row>
    <row r="5" ht="15.75">
      <c r="A5" s="16" t="str">
        <f>"Масса: "&amp;Dop!B3</f>
        <v>Масса: дробью</v>
      </c>
    </row>
    <row r="7" spans="1:3" ht="50.25" customHeight="1">
      <c r="A7" s="18" t="s">
        <v>60</v>
      </c>
      <c r="B7" s="18" t="s">
        <v>61</v>
      </c>
      <c r="C7" s="19" t="s">
        <v>62</v>
      </c>
    </row>
    <row r="8" spans="1:3" ht="15.75">
      <c r="A8" s="20" t="s">
        <v>63</v>
      </c>
      <c r="B8" s="21"/>
      <c r="C8" s="22"/>
    </row>
    <row r="9" spans="1:3" ht="15.75">
      <c r="A9" s="20" t="s">
        <v>64</v>
      </c>
      <c r="B9" s="21"/>
      <c r="C9" s="22"/>
    </row>
    <row r="10" spans="1:3" ht="15.75">
      <c r="A10" s="20" t="s">
        <v>65</v>
      </c>
      <c r="B10" s="21"/>
      <c r="C10" s="22"/>
    </row>
    <row r="11" spans="1:3" ht="15.75">
      <c r="A11" s="23" t="s">
        <v>66</v>
      </c>
      <c r="B11" s="24"/>
      <c r="C11" s="25"/>
    </row>
    <row r="13" ht="15.75">
      <c r="A13" s="16" t="s">
        <v>67</v>
      </c>
    </row>
    <row r="14" ht="15.75">
      <c r="A14" s="16" t="s">
        <v>68</v>
      </c>
    </row>
    <row r="15" ht="15.75">
      <c r="A15" s="16" t="s">
        <v>69</v>
      </c>
    </row>
  </sheetData>
  <sheetProtection/>
  <mergeCells count="2">
    <mergeCell ref="A1:C1"/>
    <mergeCell ref="A4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2.57421875" style="0" customWidth="1"/>
  </cols>
  <sheetData>
    <row r="1" spans="1:2" ht="15">
      <c r="A1" t="s">
        <v>43</v>
      </c>
      <c r="B1" t="str">
        <f>Рец_Имя</f>
        <v>Рецептура</v>
      </c>
    </row>
    <row r="2" ht="15">
      <c r="A2" t="s">
        <v>47</v>
      </c>
    </row>
    <row r="3" spans="1:3" ht="15">
      <c r="A3" t="s">
        <v>18</v>
      </c>
      <c r="B3" s="40" t="s">
        <v>45</v>
      </c>
      <c r="C3" s="26" t="s">
        <v>46</v>
      </c>
    </row>
    <row r="4" ht="15">
      <c r="A4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3.140625" style="0" customWidth="1"/>
    <col min="3" max="3" width="9.140625" style="13" customWidth="1"/>
  </cols>
  <sheetData>
    <row r="1" spans="1:3" ht="15">
      <c r="A1" t="s">
        <v>13</v>
      </c>
      <c r="C1" s="13" t="s">
        <v>14</v>
      </c>
    </row>
    <row r="2" spans="1:3" ht="15">
      <c r="A2" t="s">
        <v>37</v>
      </c>
      <c r="C2" s="40" t="s">
        <v>77</v>
      </c>
    </row>
    <row r="3" spans="1:3" ht="15">
      <c r="A3" t="s">
        <v>40</v>
      </c>
      <c r="C3" s="40" t="s">
        <v>78</v>
      </c>
    </row>
    <row r="4" spans="1:3" s="27" customFormat="1" ht="15">
      <c r="A4" s="27" t="s">
        <v>84</v>
      </c>
      <c r="C4" s="40" t="s">
        <v>85</v>
      </c>
    </row>
    <row r="5" spans="1:3" ht="15">
      <c r="A5" t="s">
        <v>41</v>
      </c>
      <c r="C5" s="40" t="s">
        <v>75</v>
      </c>
    </row>
    <row r="6" spans="1:3" ht="15">
      <c r="A6" t="s">
        <v>42</v>
      </c>
      <c r="C6" s="40" t="s">
        <v>76</v>
      </c>
    </row>
    <row r="7" spans="1:4" ht="15">
      <c r="A7" s="27" t="s">
        <v>70</v>
      </c>
      <c r="C7" s="40" t="s">
        <v>88</v>
      </c>
      <c r="D7" s="27" t="s">
        <v>72</v>
      </c>
    </row>
    <row r="8" spans="1:4" ht="15">
      <c r="A8" s="27" t="s">
        <v>71</v>
      </c>
      <c r="C8" s="40" t="s">
        <v>89</v>
      </c>
      <c r="D8" s="27" t="s">
        <v>72</v>
      </c>
    </row>
    <row r="9" spans="1:3" ht="15">
      <c r="A9" s="27" t="s">
        <v>87</v>
      </c>
      <c r="C9" s="40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cp:lastPrinted>2009-11-23T04:57:17Z</cp:lastPrinted>
  <dcterms:created xsi:type="dcterms:W3CDTF">2009-11-16T11:55:20Z</dcterms:created>
  <dcterms:modified xsi:type="dcterms:W3CDTF">2009-11-30T08:13:17Z</dcterms:modified>
  <cp:category/>
  <cp:version/>
  <cp:contentType/>
  <cp:contentStatus/>
</cp:coreProperties>
</file>